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R5T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<sst xmlns="http://schemas.openxmlformats.org/spreadsheetml/2006/main" count="257" uniqueCount="171">
  <si>
    <t>"Келісемін"</t>
  </si>
  <si>
    <t>"Бекітемін"</t>
  </si>
  <si>
    <t>Түркістан облысының білім басқармасының</t>
  </si>
  <si>
    <t>"Қазығұрт ауданының білім бөлімінің"</t>
  </si>
  <si>
    <t xml:space="preserve">Қазығұрт ауданының білім бөлімінің </t>
  </si>
  <si>
    <t>басшысы    ________________Б.Абдиев</t>
  </si>
  <si>
    <t xml:space="preserve">"А.Оразбаева атындағы жалпы  білім беретін мектеп" </t>
  </si>
  <si>
    <t>"_01__"_______01________ 2025ж.</t>
  </si>
  <si>
    <t>директоры________________ Н.Камбаров</t>
  </si>
  <si>
    <t xml:space="preserve">"_01__"___01_______ 2025ж. </t>
  </si>
  <si>
    <t>Тарификация по АХП и рабочим на 01.01.2025</t>
  </si>
  <si>
    <t>по учреждению Коммунальное государственное учреждение «Общеобразовательная школа имени А.Оразбаевой» отдела образования Казыгуртского района управления образования Туркестанской области</t>
  </si>
  <si>
    <t/>
  </si>
  <si>
    <t>№</t>
  </si>
  <si>
    <t>ФИО</t>
  </si>
  <si>
    <t>Наименование должностей</t>
  </si>
  <si>
    <t>Кол-во единиц/ ставка</t>
  </si>
  <si>
    <t>Стаж</t>
  </si>
  <si>
    <t>Категория / Разряд</t>
  </si>
  <si>
    <t>Коэффициент</t>
  </si>
  <si>
    <t>Итого по единицам/ тарифная ставка</t>
  </si>
  <si>
    <t>Повышение за работу в сельской местности</t>
  </si>
  <si>
    <t>Доплаты</t>
  </si>
  <si>
    <t>Всего доплат</t>
  </si>
  <si>
    <t>Итого основной заработной платы в месяц</t>
  </si>
  <si>
    <t>Итого основной заработной платы в год</t>
  </si>
  <si>
    <t>Пособие на оздоровление к отпуску</t>
  </si>
  <si>
    <t>За работу с библиотечным фондом учебников</t>
  </si>
  <si>
    <t>Руководство школой 20%</t>
  </si>
  <si>
    <t>Руководителям учреждений, за работу с детьми с ограниченными возможностями</t>
  </si>
  <si>
    <t>За работу с детьми с ограниченными возможностями в умственном развитии</t>
  </si>
  <si>
    <t>Доплата за работу в ночное время</t>
  </si>
  <si>
    <t>Доплата за работу в выходные и праздничные дни</t>
  </si>
  <si>
    <t>За работу на территориях радиационного риска: повышенного радиационного риска</t>
  </si>
  <si>
    <t>Доплата за работу в зоне экологического бедствия</t>
  </si>
  <si>
    <t>За уборку помещений, использующим дезинфицирующие средства</t>
  </si>
  <si>
    <t>За уборку  туалетов с использованием дезинфицирующих средств</t>
  </si>
  <si>
    <t>Надбавка за классность, квалификацию</t>
  </si>
  <si>
    <t>Надбавка за особые условия труда</t>
  </si>
  <si>
    <t>Доплата за степень магистра по научно - педагогическому направлению</t>
  </si>
  <si>
    <t>Классное руководство</t>
  </si>
  <si>
    <t>За заведование учебными кабинетами</t>
  </si>
  <si>
    <t>Доплата за квалификационную категорию руководителям и заместителям руководителей организаций образования 30%,50%,100%</t>
  </si>
  <si>
    <t>Доплата за квалификационную категорию педагог- мастер 50%</t>
  </si>
  <si>
    <t>Доплата за квалификационную категорию педагог- исследователь 40%</t>
  </si>
  <si>
    <t>Доплата за квалификационную категорию педагог- эксперт 35%</t>
  </si>
  <si>
    <t>Доплата за квалификационную категорию педагог- модератор 30%</t>
  </si>
  <si>
    <t>Доплата за ведение внеурочных спорт занятий</t>
  </si>
  <si>
    <t xml:space="preserve">Доплата рабочим, специалистам и служащим за совмещение должностей, за расширение зоны обслуживания </t>
  </si>
  <si>
    <t>Прочие</t>
  </si>
  <si>
    <t>%</t>
  </si>
  <si>
    <t>Сумма</t>
  </si>
  <si>
    <t>Всего</t>
  </si>
  <si>
    <t>МБ</t>
  </si>
  <si>
    <t>РБ</t>
  </si>
  <si>
    <t>ӘЛІБЕК АЙНА ӘЛІБЕКҚЫЗЫ</t>
  </si>
  <si>
    <t>Педагог дополнительного образования</t>
  </si>
  <si>
    <t>10,1,0</t>
  </si>
  <si>
    <t>В3-3o</t>
  </si>
  <si>
    <t>АХМЕТОВА ГУЛМИРА ТУЗЕЛБАЕВНА</t>
  </si>
  <si>
    <t>Лаборант информатики</t>
  </si>
  <si>
    <t>1,5,0</t>
  </si>
  <si>
    <t>С3</t>
  </si>
  <si>
    <t>ДОСБОЛАЕВ ЕРЛАН КУРАКБАЕВИЧ</t>
  </si>
  <si>
    <t>Заведующий (руководитель) хозяйством</t>
  </si>
  <si>
    <t>4,2,0</t>
  </si>
  <si>
    <t>А2-3</t>
  </si>
  <si>
    <t>Дуйсембекова Эльмира Махамбетовна</t>
  </si>
  <si>
    <t>Воспитатель</t>
  </si>
  <si>
    <t>12,0,0</t>
  </si>
  <si>
    <t>В3-4o</t>
  </si>
  <si>
    <t>ЖАКИПОВ КАНЫБЕК АЖИБЕКОВИЧ</t>
  </si>
  <si>
    <t>Учитель НВ и ТП</t>
  </si>
  <si>
    <t>20,4,0</t>
  </si>
  <si>
    <t>В2-3o</t>
  </si>
  <si>
    <t>ЖАЛИЛОВА БИБИГУЛЬ АБДУГАНИЕВНА</t>
  </si>
  <si>
    <t>Секретарь</t>
  </si>
  <si>
    <t>7,8,0</t>
  </si>
  <si>
    <t>D</t>
  </si>
  <si>
    <t>ЖОРАБЕКОВ УЛАН ЖАППАРОВИЧ</t>
  </si>
  <si>
    <t>Заместитель директора по УР</t>
  </si>
  <si>
    <t>23,0,0</t>
  </si>
  <si>
    <t>А1-3-1</t>
  </si>
  <si>
    <t>ЖУМАДИЛЛАЕВА ДИНАРА НУРМАХАНКЫЗЫ</t>
  </si>
  <si>
    <t>Программист</t>
  </si>
  <si>
    <t>7,5,0</t>
  </si>
  <si>
    <t>С2</t>
  </si>
  <si>
    <t>ИСАКОВ ГАБИТ ТАГАЕВИЧ</t>
  </si>
  <si>
    <t>Педагог-организатор</t>
  </si>
  <si>
    <t>9,0,0</t>
  </si>
  <si>
    <t>КАМБАРОВ НУРЛАН КУАТБЕКОВИЧ</t>
  </si>
  <si>
    <t>Директор</t>
  </si>
  <si>
    <t>20,1,0</t>
  </si>
  <si>
    <t>А1-3</t>
  </si>
  <si>
    <t>КЕНЖЕЕВ ОМИРСЕРИК ТЕМИРБЕКОВИЧ</t>
  </si>
  <si>
    <t>14,2,0</t>
  </si>
  <si>
    <t>ЛЕСОВА ГУЛНАР АБДУЛАХАТОВНА</t>
  </si>
  <si>
    <t>14,0,0</t>
  </si>
  <si>
    <t>МАХЛУШЕВА САУЛЕ ЧАЛХАРБЕКОВНА</t>
  </si>
  <si>
    <t>Дефектолог</t>
  </si>
  <si>
    <t>11,9,0</t>
  </si>
  <si>
    <t>МИЗАМБАЙ МӘДИНА БАХТИЯРҚЫЗЫ</t>
  </si>
  <si>
    <t>педагог-профориентатор</t>
  </si>
  <si>
    <t>11,4,0</t>
  </si>
  <si>
    <t>МОЛДАБАЕВА АЙДЫН АЛМУХАНОВНА</t>
  </si>
  <si>
    <t>10,4,0</t>
  </si>
  <si>
    <t>МЫРЗАЛИЕВ ЖАНБОЛАТ БАҚЫТҰЛЫ</t>
  </si>
  <si>
    <t>7,4,0</t>
  </si>
  <si>
    <t>ОРТАЕВА МЕРУЕРТ ЖОЛДАСҚЫЗЫ</t>
  </si>
  <si>
    <t>Социальный педагог</t>
  </si>
  <si>
    <t>8,4,0</t>
  </si>
  <si>
    <t>ОРЫНКУЛОВА НУРСУЛУ НУРЛЫХАНОВНА</t>
  </si>
  <si>
    <t>8,0,0</t>
  </si>
  <si>
    <t>ПЕРНЕБЕКОВА КУРАЛАЙ МАКСЫМОВНА</t>
  </si>
  <si>
    <t>Руководитель (заведующий) библиотекой</t>
  </si>
  <si>
    <t>11,0,0</t>
  </si>
  <si>
    <t>С1</t>
  </si>
  <si>
    <t>САРЫМБЕТОВА АЙНУР СРАИЛБЕКОВНА</t>
  </si>
  <si>
    <t>18,1,0</t>
  </si>
  <si>
    <t>СМАЙЛОВА МАҚПАЛ ЕГЕНҚЫЗЫ</t>
  </si>
  <si>
    <t>Старший вожатый</t>
  </si>
  <si>
    <t>ТУРАПОВА АЙГЕРИМ АБСАМАТОВНА</t>
  </si>
  <si>
    <t>Педагог-психолог</t>
  </si>
  <si>
    <t>ТУРГЫНОВ ГАЛЫМЖАН ТАШКЕНБАЕВИЧ</t>
  </si>
  <si>
    <t>Делопроизводитель</t>
  </si>
  <si>
    <t>15,6,0</t>
  </si>
  <si>
    <t>УСЕНБЕКОВА ЖАНАТ РУСТЕМОВНА</t>
  </si>
  <si>
    <t>УСИПОВ БАККЕЛДИ БЕКЕМОВИЧ</t>
  </si>
  <si>
    <t>Заместитель директора по воспитательной работе</t>
  </si>
  <si>
    <t>ШАРИП МЕРЕКЕ ДОСАЛЫҚЫЗЫ</t>
  </si>
  <si>
    <t>Итого по: АХП</t>
  </si>
  <si>
    <t>АБДИРАХМАНОВА РОЗА САТКИНБЕКОВНА</t>
  </si>
  <si>
    <t>Дворник</t>
  </si>
  <si>
    <t>01</t>
  </si>
  <si>
    <t>АЛПЫСБАЕВА ГУЛБАНУ ТАЖИБАЕВНА</t>
  </si>
  <si>
    <t>Уборщик служебных помещений</t>
  </si>
  <si>
    <t>АХАЕВА ЖАЗИРА СЪЕЗДОВНА</t>
  </si>
  <si>
    <t>БАГЫСБАЕВ ЕРСІН МУРАТҰЛЫ</t>
  </si>
  <si>
    <t>Сторож</t>
  </si>
  <si>
    <t>БАГЫСБАЕВА РАХАТ МОШКАЛОВНА</t>
  </si>
  <si>
    <t>ДАУТОВА УЛЖАЛГАС ОРДАБИЕВНА</t>
  </si>
  <si>
    <t>ЕГЕНБЕРДИЕВА АЙНУР ЛЕСОВНА</t>
  </si>
  <si>
    <t>Гардеробщик</t>
  </si>
  <si>
    <t>ЕРЖАН ӨМІРСЕРІК СЕЙДУАЛЫҰЛЫ</t>
  </si>
  <si>
    <t>слесарь-сантехник</t>
  </si>
  <si>
    <t>02</t>
  </si>
  <si>
    <t>ЕСЕНКУЛОВА ЖУЗИК СУЙЕРКУЛОВНА</t>
  </si>
  <si>
    <t>ИСМАИЛОВА ДИНАРА БАЗАРБАЕВНА</t>
  </si>
  <si>
    <t>КУЛЫШЕВ ШАДИЯР БЕРИКОВИЧ</t>
  </si>
  <si>
    <t>КУРМАНАЛИЕВА ФЕРУЗА ОРАЗКУЛОВНА</t>
  </si>
  <si>
    <t>Вахтер</t>
  </si>
  <si>
    <t>КЫДЫРБАЕВА ЖУЛДЫЗ НУРТАЕВНА</t>
  </si>
  <si>
    <t>ЛЕСОВ КУАТБЕК РАХАТАЕВИЧ</t>
  </si>
  <si>
    <t>Оператор кательной (Машинист)</t>
  </si>
  <si>
    <t>ЛЕСОВ ТАЛГАТ РАХАТАЕВИЧ</t>
  </si>
  <si>
    <t>МАМАЕВ МУРАТ НУРЖАНОВИЧ</t>
  </si>
  <si>
    <t>Медетов Галымжан Сейдеханович</t>
  </si>
  <si>
    <t>электромонтер (электрик)</t>
  </si>
  <si>
    <t>ПЕРНЕБЕКОВ ОНГАР УРАЛОВИЧ</t>
  </si>
  <si>
    <t>РАМАНҚҰЛ СҮНДЕТ БҰХАРБАЙҰЛЫ</t>
  </si>
  <si>
    <t>Плотник</t>
  </si>
  <si>
    <t>ТОМАШЕВА ПЕРУЗА КУНАНБАЕВНА</t>
  </si>
  <si>
    <t>ТУРЛЫБАЕВА АЙГУЛ ЖАНЕТОВНА</t>
  </si>
  <si>
    <t>ТУРЛЫБАЕВА РАУШАН ЖЫЛКЫБАЕВНА</t>
  </si>
  <si>
    <t>ШАБДЕНОВА ЗАКИДА ШАМШИДИНОВНА</t>
  </si>
  <si>
    <t>Итого по: рабочие</t>
  </si>
  <si>
    <t xml:space="preserve">Главный бухгалтер :                                                                                 Н.Жамалов </t>
  </si>
  <si>
    <t xml:space="preserve">Гл Экономист :                                                                                           Х.Асқарова </t>
  </si>
  <si>
    <t>Зам Бух                                                                                                              Ж.Байтленова</t>
  </si>
  <si>
    <t xml:space="preserve">Бухгалтер:                                                                                                    У.Жундибаева </t>
  </si>
  <si>
    <t xml:space="preserve">Зам дир по учеб.части:                                                                                       У.Жорабеков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</si>
</sst>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#\ ##0.000"/>
    <numFmt numFmtId="182" formatCode="#\ ##0.00"/>
    <numFmt numFmtId="183" formatCode="#\ ##0.00;\-#\ ##0.00;"/>
    <numFmt numFmtId="184" formatCode="#\ ##0.000;\-#\ ##0.000;"/>
  </numFmts>
  <fonts count="32">
    <font>
      <sz val="11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name val="Times New Roman"/>
      <charset val="204"/>
    </font>
    <font>
      <b/>
      <sz val="12"/>
      <name val="Times New Roman"/>
      <charset val="204"/>
    </font>
    <font>
      <sz val="10"/>
      <color rgb="FFFF0000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b/>
      <sz val="8"/>
      <color theme="1"/>
      <name val="Calibri"/>
      <charset val="204"/>
      <scheme val="minor"/>
    </font>
    <font>
      <b/>
      <sz val="8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3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35" applyNumberFormat="0" applyAlignment="0" applyProtection="0">
      <alignment vertical="center"/>
    </xf>
    <xf numFmtId="0" fontId="21" fillId="7" borderId="36" applyNumberFormat="0" applyAlignment="0" applyProtection="0">
      <alignment vertical="center"/>
    </xf>
    <xf numFmtId="0" fontId="22" fillId="7" borderId="35" applyNumberFormat="0" applyAlignment="0" applyProtection="0">
      <alignment vertical="center"/>
    </xf>
    <xf numFmtId="0" fontId="23" fillId="8" borderId="37" applyNumberFormat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</cellStyleXfs>
  <cellXfs count="83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/>
    </xf>
    <xf numFmtId="180" fontId="3" fillId="2" borderId="0" xfId="0" applyNumberFormat="1" applyFont="1" applyFill="1"/>
    <xf numFmtId="0" fontId="5" fillId="2" borderId="0" xfId="0" applyFont="1" applyFill="1"/>
    <xf numFmtId="0" fontId="6" fillId="0" borderId="0" xfId="0" applyFont="1"/>
    <xf numFmtId="0" fontId="6" fillId="0" borderId="0" xfId="0" applyFont="1" applyAlignment="1">
      <alignment horizontal="left"/>
    </xf>
    <xf numFmtId="49" fontId="6" fillId="0" borderId="0" xfId="0" applyNumberFormat="1" applyFont="1"/>
    <xf numFmtId="49" fontId="7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181" fontId="2" fillId="0" borderId="8" xfId="0" applyNumberFormat="1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181" fontId="2" fillId="0" borderId="8" xfId="0" applyNumberFormat="1" applyFont="1" applyBorder="1" applyAlignment="1">
      <alignment horizontal="center" vertical="top" wrapText="1"/>
    </xf>
    <xf numFmtId="182" fontId="2" fillId="0" borderId="8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 wrapText="1"/>
    </xf>
    <xf numFmtId="183" fontId="2" fillId="0" borderId="8" xfId="0" applyNumberFormat="1" applyFont="1" applyBorder="1" applyAlignment="1">
      <alignment horizontal="center" vertical="top"/>
    </xf>
    <xf numFmtId="183" fontId="2" fillId="0" borderId="8" xfId="0" applyNumberFormat="1" applyFont="1" applyBorder="1" applyAlignment="1">
      <alignment horizontal="right" vertical="top" wrapText="1"/>
    </xf>
    <xf numFmtId="0" fontId="8" fillId="3" borderId="7" xfId="0" applyFont="1" applyFill="1" applyBorder="1" applyAlignment="1">
      <alignment vertical="top"/>
    </xf>
    <xf numFmtId="49" fontId="8" fillId="3" borderId="8" xfId="0" applyNumberFormat="1" applyFont="1" applyFill="1" applyBorder="1" applyAlignment="1">
      <alignment vertical="top"/>
    </xf>
    <xf numFmtId="181" fontId="8" fillId="3" borderId="8" xfId="0" applyNumberFormat="1" applyFont="1" applyFill="1" applyBorder="1" applyAlignment="1">
      <alignment vertical="top" wrapText="1"/>
    </xf>
    <xf numFmtId="184" fontId="8" fillId="3" borderId="8" xfId="0" applyNumberFormat="1" applyFont="1" applyFill="1" applyBorder="1" applyAlignment="1">
      <alignment horizontal="center" vertical="top" wrapText="1"/>
    </xf>
    <xf numFmtId="183" fontId="8" fillId="3" borderId="8" xfId="0" applyNumberFormat="1" applyFont="1" applyFill="1" applyBorder="1" applyAlignment="1">
      <alignment horizontal="right" vertical="top" wrapText="1"/>
    </xf>
    <xf numFmtId="0" fontId="2" fillId="0" borderId="3" xfId="0" applyFont="1" applyBorder="1" applyAlignment="1">
      <alignment vertical="top"/>
    </xf>
    <xf numFmtId="181" fontId="2" fillId="0" borderId="4" xfId="0" applyNumberFormat="1" applyFont="1" applyBorder="1" applyAlignment="1">
      <alignment vertical="top" wrapText="1"/>
    </xf>
    <xf numFmtId="183" fontId="2" fillId="0" borderId="4" xfId="0" applyNumberFormat="1" applyFont="1" applyBorder="1" applyAlignment="1">
      <alignment vertical="top" wrapText="1"/>
    </xf>
    <xf numFmtId="1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" fontId="4" fillId="2" borderId="0" xfId="49" applyNumberFormat="1" applyFont="1" applyFill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/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183" fontId="2" fillId="0" borderId="8" xfId="0" applyNumberFormat="1" applyFont="1" applyBorder="1" applyAlignment="1">
      <alignment horizontal="right" vertical="top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183" fontId="2" fillId="0" borderId="8" xfId="0" applyNumberFormat="1" applyFont="1" applyBorder="1" applyAlignment="1">
      <alignment vertical="top" wrapText="1"/>
    </xf>
    <xf numFmtId="183" fontId="8" fillId="3" borderId="17" xfId="0" applyNumberFormat="1" applyFont="1" applyFill="1" applyBorder="1" applyAlignment="1">
      <alignment horizontal="right" vertical="top" wrapText="1"/>
    </xf>
    <xf numFmtId="183" fontId="2" fillId="0" borderId="22" xfId="0" applyNumberFormat="1" applyFont="1" applyBorder="1" applyAlignment="1">
      <alignment vertical="top" wrapText="1"/>
    </xf>
    <xf numFmtId="183" fontId="2" fillId="0" borderId="6" xfId="0" applyNumberFormat="1" applyFont="1" applyBorder="1"/>
    <xf numFmtId="0" fontId="9" fillId="0" borderId="2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83" fontId="2" fillId="0" borderId="27" xfId="0" applyNumberFormat="1" applyFont="1" applyBorder="1" applyAlignment="1">
      <alignment horizontal="right" vertical="top"/>
    </xf>
    <xf numFmtId="183" fontId="8" fillId="3" borderId="27" xfId="0" applyNumberFormat="1" applyFont="1" applyFill="1" applyBorder="1" applyAlignment="1">
      <alignment horizontal="right" vertical="top" wrapText="1"/>
    </xf>
    <xf numFmtId="183" fontId="2" fillId="0" borderId="26" xfId="0" applyNumberFormat="1" applyFont="1" applyBorder="1"/>
    <xf numFmtId="0" fontId="8" fillId="4" borderId="28" xfId="0" applyFont="1" applyFill="1" applyBorder="1" applyAlignment="1">
      <alignment vertical="top"/>
    </xf>
    <xf numFmtId="181" fontId="8" fillId="4" borderId="29" xfId="0" applyNumberFormat="1" applyFont="1" applyFill="1" applyBorder="1" applyAlignment="1">
      <alignment vertical="top" wrapText="1"/>
    </xf>
    <xf numFmtId="184" fontId="8" fillId="4" borderId="29" xfId="0" applyNumberFormat="1" applyFont="1" applyFill="1" applyBorder="1" applyAlignment="1">
      <alignment horizontal="center" vertical="top" wrapText="1"/>
    </xf>
    <xf numFmtId="183" fontId="8" fillId="4" borderId="29" xfId="0" applyNumberFormat="1" applyFont="1" applyFill="1" applyBorder="1" applyAlignment="1">
      <alignment horizontal="right" vertical="top" wrapText="1"/>
    </xf>
    <xf numFmtId="0" fontId="8" fillId="0" borderId="0" xfId="0" applyFont="1"/>
    <xf numFmtId="0" fontId="8" fillId="0" borderId="0" xfId="0" applyFont="1" applyAlignment="1">
      <alignment wrapText="1"/>
    </xf>
    <xf numFmtId="184" fontId="8" fillId="4" borderId="29" xfId="0" applyNumberFormat="1" applyFont="1" applyFill="1" applyBorder="1" applyAlignment="1">
      <alignment horizontal="right" vertical="top" wrapText="1"/>
    </xf>
    <xf numFmtId="183" fontId="8" fillId="4" borderId="30" xfId="0" applyNumberFormat="1" applyFont="1" applyFill="1" applyBorder="1" applyAlignment="1">
      <alignment horizontal="right" vertical="top" wrapText="1"/>
    </xf>
    <xf numFmtId="183" fontId="8" fillId="4" borderId="31" xfId="0" applyNumberFormat="1" applyFont="1" applyFill="1" applyBorder="1" applyAlignment="1">
      <alignment horizontal="right" vertical="top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X84"/>
  <sheetViews>
    <sheetView tabSelected="1" view="pageBreakPreview" zoomScale="30" zoomScaleNormal="100" workbookViewId="0">
      <selection activeCell="D7" sqref="D7"/>
    </sheetView>
  </sheetViews>
  <sheetFormatPr defaultColWidth="9.14285714285714" defaultRowHeight="11.25"/>
  <cols>
    <col min="1" max="1" width="4.71428571428571" style="2" customWidth="1"/>
    <col min="2" max="3" width="27.7142857142857" style="2" customWidth="1"/>
    <col min="4" max="7" width="7.71428571428571" style="2" customWidth="1"/>
    <col min="8" max="8" width="10.7142857142857" style="2" customWidth="1"/>
    <col min="9" max="9" width="6.57142857142857" style="2" customWidth="1"/>
    <col min="10" max="10" width="11.8571428571429" style="2" customWidth="1"/>
    <col min="11" max="16" width="11.7142857142857" style="2" customWidth="1"/>
    <col min="17" max="17" width="8.14285714285714" style="2" customWidth="1"/>
    <col min="18" max="18" width="13.1428571428571" style="2" customWidth="1"/>
    <col min="19" max="19" width="7.28571428571429" style="2" customWidth="1"/>
    <col min="20" max="25" width="11.7142857142857" style="2" customWidth="1"/>
    <col min="26" max="26" width="7.28571428571429" style="2" customWidth="1"/>
    <col min="27" max="27" width="11.7142857142857" style="2" customWidth="1"/>
    <col min="28" max="28" width="7.28571428571429" style="2" customWidth="1"/>
    <col min="29" max="29" width="11.7142857142857" style="2" customWidth="1"/>
    <col min="30" max="30" width="7.28571428571429" style="2" customWidth="1"/>
    <col min="31" max="31" width="11.7142857142857" style="2" customWidth="1"/>
    <col min="32" max="32" width="8.28571428571429" style="2" customWidth="1"/>
    <col min="33" max="33" width="11.7142857142857" style="2" customWidth="1"/>
    <col min="34" max="34" width="6.71428571428571" style="2" customWidth="1"/>
    <col min="35" max="35" width="11.7142857142857" style="2" customWidth="1"/>
    <col min="36" max="36" width="7.28571428571429" style="2" customWidth="1"/>
    <col min="37" max="37" width="11.7142857142857" style="2" customWidth="1"/>
    <col min="38" max="38" width="7.57142857142857" style="2" customWidth="1"/>
    <col min="39" max="40" width="11.7142857142857" style="2" customWidth="1"/>
    <col min="41" max="41" width="14.2857142857143" style="2" customWidth="1"/>
    <col min="42" max="42" width="11.7142857142857" style="2" customWidth="1"/>
    <col min="43" max="43" width="9.42857142857143" style="2" customWidth="1"/>
    <col min="44" max="46" width="10.7142857142857" style="2" customWidth="1"/>
    <col min="47" max="47" width="12.7142857142857" style="2" customWidth="1"/>
    <col min="48" max="50" width="11.8571428571429" style="2" customWidth="1"/>
    <col min="51" max="16384" width="9.14285714285714" style="2"/>
  </cols>
  <sheetData>
    <row r="3" ht="15.75" spans="3:19">
      <c r="C3" s="3"/>
      <c r="D3" s="4" t="s">
        <v>0</v>
      </c>
      <c r="E3" s="5"/>
      <c r="F3" s="6"/>
      <c r="G3" s="7"/>
      <c r="H3" s="3"/>
      <c r="I3" s="3"/>
      <c r="O3" s="34" t="s">
        <v>1</v>
      </c>
      <c r="P3" s="6"/>
      <c r="Q3" s="6"/>
      <c r="R3" s="6"/>
      <c r="S3" s="6"/>
    </row>
    <row r="4" ht="15.75" spans="3:19">
      <c r="C4" s="3"/>
      <c r="D4" s="4" t="s">
        <v>2</v>
      </c>
      <c r="E4" s="5"/>
      <c r="F4" s="6"/>
      <c r="G4" s="7"/>
      <c r="H4" s="3"/>
      <c r="I4" s="3"/>
      <c r="O4" s="35" t="s">
        <v>2</v>
      </c>
      <c r="P4" s="6"/>
      <c r="Q4" s="6"/>
      <c r="R4" s="6"/>
      <c r="S4" s="6"/>
    </row>
    <row r="5" ht="15.75" spans="3:19">
      <c r="C5" s="3"/>
      <c r="D5" s="4" t="s">
        <v>3</v>
      </c>
      <c r="E5" s="5"/>
      <c r="F5" s="6"/>
      <c r="G5" s="7"/>
      <c r="H5" s="3"/>
      <c r="I5" s="3"/>
      <c r="O5" s="34" t="s">
        <v>4</v>
      </c>
      <c r="P5" s="6"/>
      <c r="Q5" s="6"/>
      <c r="R5" s="6"/>
      <c r="S5" s="6"/>
    </row>
    <row r="6" ht="15.75" spans="3:19">
      <c r="C6" s="3"/>
      <c r="D6" s="4" t="s">
        <v>5</v>
      </c>
      <c r="E6" s="5"/>
      <c r="F6" s="6"/>
      <c r="G6" s="7"/>
      <c r="H6" s="3"/>
      <c r="I6" s="3"/>
      <c r="O6" s="34" t="s">
        <v>6</v>
      </c>
      <c r="P6" s="6"/>
      <c r="Q6" s="6"/>
      <c r="R6" s="6"/>
      <c r="S6" s="6"/>
    </row>
    <row r="7" ht="15.75" spans="3:19">
      <c r="C7" s="3"/>
      <c r="D7" s="4" t="s">
        <v>7</v>
      </c>
      <c r="E7" s="5"/>
      <c r="F7" s="6"/>
      <c r="G7" s="7"/>
      <c r="H7" s="3"/>
      <c r="I7" s="3"/>
      <c r="O7" s="34" t="s">
        <v>8</v>
      </c>
      <c r="P7" s="6"/>
      <c r="Q7" s="6"/>
      <c r="R7" s="6"/>
      <c r="S7" s="6"/>
    </row>
    <row r="8" ht="15.75" spans="3:19">
      <c r="C8" s="3"/>
      <c r="D8" s="4"/>
      <c r="E8" s="5"/>
      <c r="F8" s="6"/>
      <c r="G8" s="7"/>
      <c r="H8" s="3"/>
      <c r="I8" s="3"/>
      <c r="O8" s="36" t="s">
        <v>9</v>
      </c>
      <c r="P8" s="6"/>
      <c r="Q8" s="6"/>
      <c r="R8" s="6"/>
      <c r="S8" s="6"/>
    </row>
    <row r="9" ht="15" spans="3:19">
      <c r="C9" s="8"/>
      <c r="D9" s="8"/>
      <c r="E9" s="8"/>
      <c r="F9" s="8"/>
      <c r="G9" s="8"/>
      <c r="H9" s="8"/>
      <c r="I9" s="8"/>
      <c r="J9" s="8"/>
      <c r="K9" s="8"/>
      <c r="L9"/>
      <c r="M9"/>
      <c r="N9"/>
      <c r="O9"/>
      <c r="P9"/>
      <c r="Q9"/>
      <c r="R9"/>
      <c r="S9"/>
    </row>
    <row r="11" customFormat="1" ht="15"/>
    <row r="12" customFormat="1" ht="15" spans="1:11">
      <c r="A12" s="8"/>
      <c r="B12" s="9" t="s">
        <v>10</v>
      </c>
      <c r="C12" s="8"/>
      <c r="D12" s="8"/>
      <c r="E12" s="8"/>
      <c r="F12" s="8"/>
      <c r="G12" s="8"/>
      <c r="H12" s="8"/>
      <c r="I12" s="8"/>
      <c r="J12" s="8"/>
      <c r="K12" s="8"/>
    </row>
    <row r="13" customFormat="1" ht="15" spans="1:22">
      <c r="A13" s="10"/>
      <c r="B13" s="9" t="s">
        <v>11</v>
      </c>
      <c r="C13" s="10"/>
      <c r="D13" s="10"/>
      <c r="E13" s="10"/>
      <c r="F13" s="10"/>
      <c r="G13" s="10"/>
      <c r="H13" s="10"/>
      <c r="I13" s="10"/>
      <c r="J13" s="10"/>
      <c r="K13" s="10"/>
      <c r="U13" s="46"/>
      <c r="V13" s="46"/>
    </row>
    <row r="14" customFormat="1" ht="15" spans="1:46">
      <c r="A14" s="10"/>
      <c r="B14" s="9"/>
      <c r="C14" s="10"/>
      <c r="D14" s="10"/>
      <c r="E14" s="10"/>
      <c r="F14" s="10"/>
      <c r="G14" s="10"/>
      <c r="H14" s="10"/>
      <c r="I14" s="10"/>
      <c r="J14" s="10"/>
      <c r="K14" s="10"/>
      <c r="S14" s="46"/>
      <c r="T14" s="46"/>
      <c r="U14" s="46"/>
      <c r="V14" s="46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P14" s="46"/>
      <c r="AQ14" s="46"/>
      <c r="AR14" s="46"/>
      <c r="AS14" s="46"/>
      <c r="AT14" s="46"/>
    </row>
    <row r="15" s="1" customFormat="1" ht="13.5" spans="2:2">
      <c r="B15" s="11" t="s">
        <v>12</v>
      </c>
    </row>
    <row r="16" ht="10.15" customHeight="1" spans="1:50">
      <c r="A16" s="12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" t="s">
        <v>19</v>
      </c>
      <c r="H16" s="13" t="s">
        <v>20</v>
      </c>
      <c r="I16" s="37" t="s">
        <v>21</v>
      </c>
      <c r="J16" s="38"/>
      <c r="K16" s="39" t="s">
        <v>22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55"/>
      <c r="AQ16" s="13" t="s">
        <v>23</v>
      </c>
      <c r="AR16" s="37" t="s">
        <v>24</v>
      </c>
      <c r="AS16" s="56"/>
      <c r="AT16" s="38"/>
      <c r="AU16" s="39" t="s">
        <v>25</v>
      </c>
      <c r="AV16" s="57" t="s">
        <v>26</v>
      </c>
      <c r="AW16" s="66"/>
      <c r="AX16" s="67"/>
    </row>
    <row r="17" ht="84.6" customHeight="1" spans="1:50">
      <c r="A17" s="14"/>
      <c r="B17" s="15"/>
      <c r="C17" s="15"/>
      <c r="D17" s="15"/>
      <c r="E17" s="15"/>
      <c r="F17" s="15"/>
      <c r="G17" s="15"/>
      <c r="H17" s="15"/>
      <c r="I17" s="41"/>
      <c r="J17" s="42"/>
      <c r="K17" s="43" t="s">
        <v>27</v>
      </c>
      <c r="L17" s="43" t="s">
        <v>28</v>
      </c>
      <c r="M17" s="43" t="s">
        <v>29</v>
      </c>
      <c r="N17" s="43" t="s">
        <v>30</v>
      </c>
      <c r="O17" s="43" t="s">
        <v>31</v>
      </c>
      <c r="P17" s="43" t="s">
        <v>32</v>
      </c>
      <c r="Q17" s="47" t="s">
        <v>33</v>
      </c>
      <c r="R17" s="48"/>
      <c r="S17" s="49" t="s">
        <v>34</v>
      </c>
      <c r="T17" s="50"/>
      <c r="U17" s="51" t="s">
        <v>35</v>
      </c>
      <c r="V17" s="51" t="s">
        <v>36</v>
      </c>
      <c r="W17" s="43" t="s">
        <v>37</v>
      </c>
      <c r="X17" s="43" t="s">
        <v>38</v>
      </c>
      <c r="Y17" s="43" t="s">
        <v>39</v>
      </c>
      <c r="Z17" s="49" t="s">
        <v>40</v>
      </c>
      <c r="AA17" s="50"/>
      <c r="AB17" s="49" t="s">
        <v>41</v>
      </c>
      <c r="AC17" s="50"/>
      <c r="AD17" s="49" t="s">
        <v>42</v>
      </c>
      <c r="AE17" s="50"/>
      <c r="AF17" s="49" t="s">
        <v>43</v>
      </c>
      <c r="AG17" s="50"/>
      <c r="AH17" s="49" t="s">
        <v>44</v>
      </c>
      <c r="AI17" s="50"/>
      <c r="AJ17" s="49" t="s">
        <v>45</v>
      </c>
      <c r="AK17" s="50"/>
      <c r="AL17" s="49" t="s">
        <v>46</v>
      </c>
      <c r="AM17" s="50"/>
      <c r="AN17" s="43" t="s">
        <v>47</v>
      </c>
      <c r="AO17" s="51" t="s">
        <v>48</v>
      </c>
      <c r="AP17" s="43" t="s">
        <v>49</v>
      </c>
      <c r="AQ17" s="15"/>
      <c r="AR17" s="41"/>
      <c r="AS17" s="58"/>
      <c r="AT17" s="42"/>
      <c r="AU17" s="59"/>
      <c r="AV17" s="60"/>
      <c r="AW17" s="68"/>
      <c r="AX17" s="69"/>
    </row>
    <row r="18" ht="23.45" customHeight="1" spans="1:50">
      <c r="A18" s="16"/>
      <c r="B18" s="17"/>
      <c r="C18" s="17"/>
      <c r="D18" s="17"/>
      <c r="E18" s="17"/>
      <c r="F18" s="17"/>
      <c r="G18" s="17"/>
      <c r="H18" s="17"/>
      <c r="I18" s="44" t="s">
        <v>50</v>
      </c>
      <c r="J18" s="44" t="s">
        <v>51</v>
      </c>
      <c r="K18" s="45"/>
      <c r="L18" s="45"/>
      <c r="M18" s="45"/>
      <c r="N18" s="45"/>
      <c r="O18" s="45"/>
      <c r="P18" s="45"/>
      <c r="Q18" s="45" t="s">
        <v>50</v>
      </c>
      <c r="R18" s="45" t="s">
        <v>51</v>
      </c>
      <c r="S18" s="44" t="s">
        <v>50</v>
      </c>
      <c r="T18" s="44" t="s">
        <v>51</v>
      </c>
      <c r="U18" s="44"/>
      <c r="V18" s="44"/>
      <c r="W18" s="45"/>
      <c r="X18" s="45"/>
      <c r="Y18" s="45"/>
      <c r="Z18" s="44" t="s">
        <v>50</v>
      </c>
      <c r="AA18" s="44" t="s">
        <v>51</v>
      </c>
      <c r="AB18" s="44" t="s">
        <v>50</v>
      </c>
      <c r="AC18" s="44" t="s">
        <v>51</v>
      </c>
      <c r="AD18" s="44" t="s">
        <v>50</v>
      </c>
      <c r="AE18" s="44" t="s">
        <v>51</v>
      </c>
      <c r="AF18" s="53" t="s">
        <v>50</v>
      </c>
      <c r="AG18" s="53" t="s">
        <v>51</v>
      </c>
      <c r="AH18" s="53" t="s">
        <v>50</v>
      </c>
      <c r="AI18" s="53" t="s">
        <v>51</v>
      </c>
      <c r="AJ18" s="53" t="s">
        <v>50</v>
      </c>
      <c r="AK18" s="53" t="s">
        <v>51</v>
      </c>
      <c r="AL18" s="53" t="s">
        <v>50</v>
      </c>
      <c r="AM18" s="53" t="s">
        <v>51</v>
      </c>
      <c r="AN18" s="45"/>
      <c r="AO18" s="44"/>
      <c r="AP18" s="45"/>
      <c r="AQ18" s="17"/>
      <c r="AR18" s="17" t="s">
        <v>52</v>
      </c>
      <c r="AS18" s="17" t="s">
        <v>53</v>
      </c>
      <c r="AT18" s="17" t="s">
        <v>54</v>
      </c>
      <c r="AU18" s="61"/>
      <c r="AV18" s="17" t="s">
        <v>52</v>
      </c>
      <c r="AW18" s="17" t="s">
        <v>53</v>
      </c>
      <c r="AX18" s="70" t="s">
        <v>54</v>
      </c>
    </row>
    <row r="19" spans="1:50">
      <c r="A19" s="18">
        <v>1</v>
      </c>
      <c r="B19" s="19" t="s">
        <v>55</v>
      </c>
      <c r="C19" s="20" t="s">
        <v>56</v>
      </c>
      <c r="D19" s="21">
        <v>1</v>
      </c>
      <c r="E19" s="22" t="s">
        <v>57</v>
      </c>
      <c r="F19" s="23" t="s">
        <v>58</v>
      </c>
      <c r="G19" s="24">
        <v>4.21</v>
      </c>
      <c r="H19" s="25">
        <v>149008.75</v>
      </c>
      <c r="I19" s="25">
        <v>25</v>
      </c>
      <c r="J19" s="25">
        <v>37252.18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18626.09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30</v>
      </c>
      <c r="AE19" s="25">
        <v>55878.28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54">
        <v>0</v>
      </c>
      <c r="AO19" s="54">
        <v>0</v>
      </c>
      <c r="AP19" s="62">
        <f t="shared" ref="AP19:AP44" si="0">AQ19-(K19+L19+M19+N19+O19+P19+R19+T19+U19+V19+W19+X19+Y19+AA19+AC19+AE19+AG19+AI19+AK19+AM19+AN19+AO19)</f>
        <v>0</v>
      </c>
      <c r="AQ19" s="25">
        <v>74504.37</v>
      </c>
      <c r="AR19" s="25">
        <v>260765.3</v>
      </c>
      <c r="AS19" s="54">
        <f t="shared" ref="AS19:AS44" si="1">AR19-AT19</f>
        <v>260765.3</v>
      </c>
      <c r="AT19" s="25">
        <v>0</v>
      </c>
      <c r="AU19" s="62">
        <f t="shared" ref="AU19:AU44" si="2">AR19*12</f>
        <v>3129183.6</v>
      </c>
      <c r="AV19" s="54">
        <v>186260.93</v>
      </c>
      <c r="AW19" s="54">
        <f t="shared" ref="AW19:AW44" si="3">AV19-AX19</f>
        <v>186260.93</v>
      </c>
      <c r="AX19" s="71">
        <v>0</v>
      </c>
    </row>
    <row r="20" spans="1:50">
      <c r="A20" s="18">
        <v>2</v>
      </c>
      <c r="B20" s="19" t="s">
        <v>59</v>
      </c>
      <c r="C20" s="20" t="s">
        <v>60</v>
      </c>
      <c r="D20" s="21">
        <v>1</v>
      </c>
      <c r="E20" s="22" t="s">
        <v>61</v>
      </c>
      <c r="F20" s="23" t="s">
        <v>62</v>
      </c>
      <c r="G20" s="24">
        <v>3.35</v>
      </c>
      <c r="H20" s="25">
        <v>118569.9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11856.99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5">
        <v>0</v>
      </c>
      <c r="AM20" s="25">
        <v>0</v>
      </c>
      <c r="AN20" s="54">
        <v>0</v>
      </c>
      <c r="AO20" s="54">
        <v>0</v>
      </c>
      <c r="AP20" s="62">
        <f t="shared" si="0"/>
        <v>0</v>
      </c>
      <c r="AQ20" s="25">
        <v>11856.99</v>
      </c>
      <c r="AR20" s="25">
        <v>130426.89</v>
      </c>
      <c r="AS20" s="54">
        <f t="shared" si="1"/>
        <v>130426.89</v>
      </c>
      <c r="AT20" s="25">
        <v>0</v>
      </c>
      <c r="AU20" s="62">
        <f t="shared" si="2"/>
        <v>1565122.68</v>
      </c>
      <c r="AV20" s="54">
        <v>118569.9</v>
      </c>
      <c r="AW20" s="54">
        <f t="shared" si="3"/>
        <v>118569.9</v>
      </c>
      <c r="AX20" s="71">
        <v>0</v>
      </c>
    </row>
    <row r="21" spans="1:50">
      <c r="A21" s="18">
        <v>3</v>
      </c>
      <c r="B21" s="19" t="s">
        <v>63</v>
      </c>
      <c r="C21" s="20" t="s">
        <v>64</v>
      </c>
      <c r="D21" s="21">
        <v>1</v>
      </c>
      <c r="E21" s="22" t="s">
        <v>65</v>
      </c>
      <c r="F21" s="23" t="s">
        <v>66</v>
      </c>
      <c r="G21" s="24">
        <v>4.88</v>
      </c>
      <c r="H21" s="25">
        <v>172722.72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17272.27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5">
        <v>0</v>
      </c>
      <c r="AL21" s="25">
        <v>0</v>
      </c>
      <c r="AM21" s="25">
        <v>0</v>
      </c>
      <c r="AN21" s="54">
        <v>0</v>
      </c>
      <c r="AO21" s="54">
        <v>0</v>
      </c>
      <c r="AP21" s="62">
        <f t="shared" si="0"/>
        <v>0</v>
      </c>
      <c r="AQ21" s="25">
        <v>17272.27</v>
      </c>
      <c r="AR21" s="25">
        <v>189994.99</v>
      </c>
      <c r="AS21" s="54">
        <f t="shared" si="1"/>
        <v>189994.99</v>
      </c>
      <c r="AT21" s="25">
        <v>0</v>
      </c>
      <c r="AU21" s="62">
        <f t="shared" si="2"/>
        <v>2279939.88</v>
      </c>
      <c r="AV21" s="54">
        <v>0</v>
      </c>
      <c r="AW21" s="54">
        <f t="shared" si="3"/>
        <v>0</v>
      </c>
      <c r="AX21" s="71">
        <v>0</v>
      </c>
    </row>
    <row r="22" spans="1:50">
      <c r="A22" s="18">
        <v>4</v>
      </c>
      <c r="B22" s="19" t="s">
        <v>67</v>
      </c>
      <c r="C22" s="20" t="s">
        <v>68</v>
      </c>
      <c r="D22" s="21">
        <v>1</v>
      </c>
      <c r="E22" s="22" t="s">
        <v>69</v>
      </c>
      <c r="F22" s="23" t="s">
        <v>70</v>
      </c>
      <c r="G22" s="24">
        <v>3.94</v>
      </c>
      <c r="H22" s="25">
        <v>181288.07</v>
      </c>
      <c r="I22" s="25">
        <v>25</v>
      </c>
      <c r="J22" s="25">
        <v>45322.02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22661.01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5">
        <v>0</v>
      </c>
      <c r="AN22" s="54">
        <v>0</v>
      </c>
      <c r="AO22" s="54">
        <v>0</v>
      </c>
      <c r="AP22" s="62">
        <f t="shared" si="0"/>
        <v>0</v>
      </c>
      <c r="AQ22" s="25">
        <v>22661.01</v>
      </c>
      <c r="AR22" s="25">
        <v>249271.1</v>
      </c>
      <c r="AS22" s="54">
        <f t="shared" si="1"/>
        <v>249271.1</v>
      </c>
      <c r="AT22" s="25">
        <v>0</v>
      </c>
      <c r="AU22" s="62">
        <f t="shared" si="2"/>
        <v>2991253.2</v>
      </c>
      <c r="AV22" s="54">
        <v>226610.09</v>
      </c>
      <c r="AW22" s="54">
        <f t="shared" si="3"/>
        <v>226610.09</v>
      </c>
      <c r="AX22" s="71">
        <v>0</v>
      </c>
    </row>
    <row r="23" spans="1:50">
      <c r="A23" s="18">
        <v>5</v>
      </c>
      <c r="B23" s="19" t="s">
        <v>71</v>
      </c>
      <c r="C23" s="20" t="s">
        <v>72</v>
      </c>
      <c r="D23" s="21">
        <v>1</v>
      </c>
      <c r="E23" s="22" t="s">
        <v>73</v>
      </c>
      <c r="F23" s="23" t="s">
        <v>74</v>
      </c>
      <c r="G23" s="24">
        <v>5.08</v>
      </c>
      <c r="H23" s="25">
        <v>179801.52</v>
      </c>
      <c r="I23" s="25">
        <v>25</v>
      </c>
      <c r="J23" s="25">
        <v>44950.38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22475.19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>
        <v>30</v>
      </c>
      <c r="AM23" s="25">
        <v>67425.57</v>
      </c>
      <c r="AN23" s="54">
        <v>0</v>
      </c>
      <c r="AO23" s="54">
        <v>0</v>
      </c>
      <c r="AP23" s="62">
        <f t="shared" si="0"/>
        <v>0</v>
      </c>
      <c r="AQ23" s="25">
        <v>89900.76</v>
      </c>
      <c r="AR23" s="25">
        <v>314652.66</v>
      </c>
      <c r="AS23" s="54">
        <f t="shared" si="1"/>
        <v>314652.66</v>
      </c>
      <c r="AT23" s="25">
        <v>0</v>
      </c>
      <c r="AU23" s="62">
        <f t="shared" si="2"/>
        <v>3775831.92</v>
      </c>
      <c r="AV23" s="54">
        <v>224751.9</v>
      </c>
      <c r="AW23" s="54">
        <f t="shared" si="3"/>
        <v>224751.9</v>
      </c>
      <c r="AX23" s="71">
        <v>0</v>
      </c>
    </row>
    <row r="24" spans="1:50">
      <c r="A24" s="18">
        <v>6</v>
      </c>
      <c r="B24" s="19" t="s">
        <v>75</v>
      </c>
      <c r="C24" s="20" t="s">
        <v>76</v>
      </c>
      <c r="D24" s="21">
        <v>1</v>
      </c>
      <c r="E24" s="22" t="s">
        <v>77</v>
      </c>
      <c r="F24" s="23" t="s">
        <v>78</v>
      </c>
      <c r="G24" s="24">
        <v>3.12</v>
      </c>
      <c r="H24" s="25">
        <v>110429.28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54">
        <v>0</v>
      </c>
      <c r="AO24" s="54">
        <v>0</v>
      </c>
      <c r="AP24" s="62">
        <f t="shared" si="0"/>
        <v>0</v>
      </c>
      <c r="AQ24" s="25">
        <v>0</v>
      </c>
      <c r="AR24" s="25">
        <v>110429.28</v>
      </c>
      <c r="AS24" s="54">
        <f t="shared" si="1"/>
        <v>110429.28</v>
      </c>
      <c r="AT24" s="25">
        <v>0</v>
      </c>
      <c r="AU24" s="62">
        <f t="shared" si="2"/>
        <v>1325151.36</v>
      </c>
      <c r="AV24" s="54">
        <v>0</v>
      </c>
      <c r="AW24" s="54">
        <f t="shared" si="3"/>
        <v>0</v>
      </c>
      <c r="AX24" s="71">
        <v>0</v>
      </c>
    </row>
    <row r="25" spans="1:50">
      <c r="A25" s="18">
        <v>7</v>
      </c>
      <c r="B25" s="19" t="s">
        <v>79</v>
      </c>
      <c r="C25" s="20" t="s">
        <v>80</v>
      </c>
      <c r="D25" s="21">
        <v>1</v>
      </c>
      <c r="E25" s="22" t="s">
        <v>81</v>
      </c>
      <c r="F25" s="23" t="s">
        <v>82</v>
      </c>
      <c r="G25" s="24">
        <v>5.74</v>
      </c>
      <c r="H25" s="25">
        <v>203161.56</v>
      </c>
      <c r="I25" s="25">
        <v>25</v>
      </c>
      <c r="J25" s="25">
        <v>50790.39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25395.2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50</v>
      </c>
      <c r="AE25" s="25">
        <v>126975.98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5">
        <v>0</v>
      </c>
      <c r="AM25" s="25">
        <v>0</v>
      </c>
      <c r="AN25" s="54">
        <v>0</v>
      </c>
      <c r="AO25" s="54">
        <v>0</v>
      </c>
      <c r="AP25" s="62">
        <f t="shared" si="0"/>
        <v>0</v>
      </c>
      <c r="AQ25" s="25">
        <v>152371.18</v>
      </c>
      <c r="AR25" s="25">
        <v>406323.13</v>
      </c>
      <c r="AS25" s="54">
        <f t="shared" si="1"/>
        <v>406323.13</v>
      </c>
      <c r="AT25" s="25">
        <v>0</v>
      </c>
      <c r="AU25" s="62">
        <f t="shared" si="2"/>
        <v>4875877.56</v>
      </c>
      <c r="AV25" s="54">
        <v>253951.95</v>
      </c>
      <c r="AW25" s="54">
        <f t="shared" si="3"/>
        <v>253951.95</v>
      </c>
      <c r="AX25" s="71">
        <v>0</v>
      </c>
    </row>
    <row r="26" ht="22.5" spans="1:50">
      <c r="A26" s="18">
        <v>8</v>
      </c>
      <c r="B26" s="19" t="s">
        <v>83</v>
      </c>
      <c r="C26" s="20" t="s">
        <v>84</v>
      </c>
      <c r="D26" s="21">
        <v>0.5</v>
      </c>
      <c r="E26" s="22" t="s">
        <v>85</v>
      </c>
      <c r="F26" s="23" t="s">
        <v>86</v>
      </c>
      <c r="G26" s="24">
        <v>4.43</v>
      </c>
      <c r="H26" s="25">
        <v>78397.71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7839.77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5">
        <v>0</v>
      </c>
      <c r="AM26" s="25">
        <v>0</v>
      </c>
      <c r="AN26" s="54">
        <v>0</v>
      </c>
      <c r="AO26" s="54">
        <v>0</v>
      </c>
      <c r="AP26" s="62">
        <f t="shared" si="0"/>
        <v>-1.09139364212751e-11</v>
      </c>
      <c r="AQ26" s="25">
        <v>7839.76999999999</v>
      </c>
      <c r="AR26" s="25">
        <v>86237.48</v>
      </c>
      <c r="AS26" s="54">
        <f t="shared" si="1"/>
        <v>86237.48</v>
      </c>
      <c r="AT26" s="25">
        <v>0</v>
      </c>
      <c r="AU26" s="62">
        <f t="shared" si="2"/>
        <v>1034849.76</v>
      </c>
      <c r="AV26" s="54">
        <v>0</v>
      </c>
      <c r="AW26" s="54">
        <f t="shared" si="3"/>
        <v>0</v>
      </c>
      <c r="AX26" s="71">
        <v>0</v>
      </c>
    </row>
    <row r="27" spans="1:50">
      <c r="A27" s="18">
        <v>9</v>
      </c>
      <c r="B27" s="19" t="s">
        <v>87</v>
      </c>
      <c r="C27" s="20" t="s">
        <v>88</v>
      </c>
      <c r="D27" s="21">
        <v>1</v>
      </c>
      <c r="E27" s="22" t="s">
        <v>89</v>
      </c>
      <c r="F27" s="23" t="s">
        <v>70</v>
      </c>
      <c r="G27" s="24">
        <v>3.85</v>
      </c>
      <c r="H27" s="25">
        <v>136266.91</v>
      </c>
      <c r="I27" s="25">
        <v>25</v>
      </c>
      <c r="J27" s="25">
        <v>34066.72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17033.36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  <c r="AL27" s="25">
        <v>0</v>
      </c>
      <c r="AM27" s="25">
        <v>0</v>
      </c>
      <c r="AN27" s="54">
        <v>0</v>
      </c>
      <c r="AO27" s="54">
        <v>0</v>
      </c>
      <c r="AP27" s="62">
        <f t="shared" si="0"/>
        <v>0</v>
      </c>
      <c r="AQ27" s="25">
        <v>17033.36</v>
      </c>
      <c r="AR27" s="25">
        <v>187366.99</v>
      </c>
      <c r="AS27" s="54">
        <f t="shared" si="1"/>
        <v>187366.99</v>
      </c>
      <c r="AT27" s="25">
        <v>0</v>
      </c>
      <c r="AU27" s="62">
        <f t="shared" si="2"/>
        <v>2248403.88</v>
      </c>
      <c r="AV27" s="54">
        <v>0</v>
      </c>
      <c r="AW27" s="54">
        <f t="shared" si="3"/>
        <v>0</v>
      </c>
      <c r="AX27" s="71">
        <v>0</v>
      </c>
    </row>
    <row r="28" spans="1:50">
      <c r="A28" s="18">
        <v>10</v>
      </c>
      <c r="B28" s="19" t="s">
        <v>90</v>
      </c>
      <c r="C28" s="20" t="s">
        <v>91</v>
      </c>
      <c r="D28" s="21">
        <v>1</v>
      </c>
      <c r="E28" s="22" t="s">
        <v>92</v>
      </c>
      <c r="F28" s="23" t="s">
        <v>93</v>
      </c>
      <c r="G28" s="24">
        <v>6.05</v>
      </c>
      <c r="H28" s="25">
        <v>214133.71</v>
      </c>
      <c r="I28" s="25">
        <v>25</v>
      </c>
      <c r="J28" s="25">
        <v>53533.42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26766.71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30</v>
      </c>
      <c r="AE28" s="25">
        <v>80300.14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0</v>
      </c>
      <c r="AN28" s="54">
        <v>0</v>
      </c>
      <c r="AO28" s="54">
        <v>0</v>
      </c>
      <c r="AP28" s="62">
        <f t="shared" si="0"/>
        <v>0</v>
      </c>
      <c r="AQ28" s="25">
        <v>107066.85</v>
      </c>
      <c r="AR28" s="25">
        <v>374733.98</v>
      </c>
      <c r="AS28" s="54">
        <f t="shared" si="1"/>
        <v>374733.98</v>
      </c>
      <c r="AT28" s="25">
        <v>0</v>
      </c>
      <c r="AU28" s="62">
        <f t="shared" si="2"/>
        <v>4496807.76</v>
      </c>
      <c r="AV28" s="54">
        <v>267667.13</v>
      </c>
      <c r="AW28" s="54">
        <f t="shared" si="3"/>
        <v>267667.13</v>
      </c>
      <c r="AX28" s="71">
        <v>0</v>
      </c>
    </row>
    <row r="29" spans="1:50">
      <c r="A29" s="18">
        <v>11</v>
      </c>
      <c r="B29" s="19" t="s">
        <v>94</v>
      </c>
      <c r="C29" s="20" t="s">
        <v>80</v>
      </c>
      <c r="D29" s="21">
        <v>1</v>
      </c>
      <c r="E29" s="22" t="s">
        <v>95</v>
      </c>
      <c r="F29" s="23" t="s">
        <v>82</v>
      </c>
      <c r="G29" s="24">
        <v>5.43</v>
      </c>
      <c r="H29" s="25">
        <v>192189.42</v>
      </c>
      <c r="I29" s="25">
        <v>25</v>
      </c>
      <c r="J29" s="25">
        <v>48047.36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24023.68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50</v>
      </c>
      <c r="AE29" s="25">
        <v>120118.39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54">
        <v>0</v>
      </c>
      <c r="AO29" s="54">
        <v>0</v>
      </c>
      <c r="AP29" s="62">
        <f t="shared" si="0"/>
        <v>0</v>
      </c>
      <c r="AQ29" s="25">
        <v>144142.07</v>
      </c>
      <c r="AR29" s="25">
        <v>384378.85</v>
      </c>
      <c r="AS29" s="54">
        <f t="shared" si="1"/>
        <v>384378.85</v>
      </c>
      <c r="AT29" s="25">
        <v>0</v>
      </c>
      <c r="AU29" s="62">
        <f t="shared" si="2"/>
        <v>4612546.2</v>
      </c>
      <c r="AV29" s="54">
        <v>240236.78</v>
      </c>
      <c r="AW29" s="54">
        <f t="shared" si="3"/>
        <v>240236.78</v>
      </c>
      <c r="AX29" s="71">
        <v>0</v>
      </c>
    </row>
    <row r="30" spans="1:50">
      <c r="A30" s="18">
        <v>12</v>
      </c>
      <c r="B30" s="19" t="s">
        <v>96</v>
      </c>
      <c r="C30" s="20" t="s">
        <v>68</v>
      </c>
      <c r="D30" s="21">
        <v>1</v>
      </c>
      <c r="E30" s="22" t="s">
        <v>97</v>
      </c>
      <c r="F30" s="23" t="s">
        <v>70</v>
      </c>
      <c r="G30" s="24">
        <v>4</v>
      </c>
      <c r="H30" s="25">
        <v>184048.8</v>
      </c>
      <c r="I30" s="25">
        <v>25</v>
      </c>
      <c r="J30" s="25">
        <v>46012.2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23006.1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  <c r="AJ30" s="25">
        <v>0</v>
      </c>
      <c r="AK30" s="25">
        <v>0</v>
      </c>
      <c r="AL30" s="25">
        <v>0</v>
      </c>
      <c r="AM30" s="25">
        <v>0</v>
      </c>
      <c r="AN30" s="54">
        <v>0</v>
      </c>
      <c r="AO30" s="54">
        <v>0</v>
      </c>
      <c r="AP30" s="62">
        <f t="shared" si="0"/>
        <v>0</v>
      </c>
      <c r="AQ30" s="25">
        <v>23006.1</v>
      </c>
      <c r="AR30" s="25">
        <v>253067.1</v>
      </c>
      <c r="AS30" s="54">
        <f t="shared" si="1"/>
        <v>253067.1</v>
      </c>
      <c r="AT30" s="25">
        <v>0</v>
      </c>
      <c r="AU30" s="62">
        <f t="shared" si="2"/>
        <v>3036805.2</v>
      </c>
      <c r="AV30" s="54">
        <v>230061</v>
      </c>
      <c r="AW30" s="54">
        <f t="shared" si="3"/>
        <v>230061</v>
      </c>
      <c r="AX30" s="71">
        <v>0</v>
      </c>
    </row>
    <row r="31" spans="1:50">
      <c r="A31" s="18">
        <v>13</v>
      </c>
      <c r="B31" s="19" t="s">
        <v>98</v>
      </c>
      <c r="C31" s="20" t="s">
        <v>99</v>
      </c>
      <c r="D31" s="21">
        <v>1</v>
      </c>
      <c r="E31" s="22" t="s">
        <v>100</v>
      </c>
      <c r="F31" s="23" t="s">
        <v>74</v>
      </c>
      <c r="G31" s="24">
        <v>4.81</v>
      </c>
      <c r="H31" s="25">
        <v>170245.15</v>
      </c>
      <c r="I31" s="25">
        <v>25</v>
      </c>
      <c r="J31" s="25">
        <v>42561.28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21280.64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0</v>
      </c>
      <c r="AK31" s="25">
        <v>0</v>
      </c>
      <c r="AL31" s="25">
        <v>30</v>
      </c>
      <c r="AM31" s="25">
        <v>63841.93</v>
      </c>
      <c r="AN31" s="54">
        <v>0</v>
      </c>
      <c r="AO31" s="54">
        <v>0</v>
      </c>
      <c r="AP31" s="62">
        <f t="shared" si="0"/>
        <v>0</v>
      </c>
      <c r="AQ31" s="25">
        <v>85122.57</v>
      </c>
      <c r="AR31" s="25">
        <v>297929</v>
      </c>
      <c r="AS31" s="54">
        <f t="shared" si="1"/>
        <v>297929</v>
      </c>
      <c r="AT31" s="25">
        <v>0</v>
      </c>
      <c r="AU31" s="62">
        <f t="shared" si="2"/>
        <v>3575148</v>
      </c>
      <c r="AV31" s="54">
        <v>0</v>
      </c>
      <c r="AW31" s="54">
        <f t="shared" si="3"/>
        <v>0</v>
      </c>
      <c r="AX31" s="71">
        <v>0</v>
      </c>
    </row>
    <row r="32" spans="1:50">
      <c r="A32" s="18">
        <v>14</v>
      </c>
      <c r="B32" s="19" t="s">
        <v>101</v>
      </c>
      <c r="C32" s="20" t="s">
        <v>102</v>
      </c>
      <c r="D32" s="21">
        <v>1</v>
      </c>
      <c r="E32" s="22" t="s">
        <v>103</v>
      </c>
      <c r="F32" s="23" t="s">
        <v>70</v>
      </c>
      <c r="G32" s="24">
        <v>3.94</v>
      </c>
      <c r="H32" s="25">
        <v>139452.36</v>
      </c>
      <c r="I32" s="25">
        <v>25</v>
      </c>
      <c r="J32" s="25">
        <v>34863.09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17431.55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54">
        <v>0</v>
      </c>
      <c r="AO32" s="54">
        <v>0</v>
      </c>
      <c r="AP32" s="62">
        <f t="shared" si="0"/>
        <v>0</v>
      </c>
      <c r="AQ32" s="25">
        <v>17431.55</v>
      </c>
      <c r="AR32" s="25">
        <v>191747</v>
      </c>
      <c r="AS32" s="54">
        <f t="shared" si="1"/>
        <v>191747</v>
      </c>
      <c r="AT32" s="25">
        <v>0</v>
      </c>
      <c r="AU32" s="62">
        <f t="shared" si="2"/>
        <v>2300964</v>
      </c>
      <c r="AV32" s="54">
        <v>174315.45</v>
      </c>
      <c r="AW32" s="54">
        <f t="shared" si="3"/>
        <v>174315.45</v>
      </c>
      <c r="AX32" s="71">
        <v>0</v>
      </c>
    </row>
    <row r="33" spans="1:50">
      <c r="A33" s="18">
        <v>15</v>
      </c>
      <c r="B33" s="19" t="s">
        <v>104</v>
      </c>
      <c r="C33" s="20" t="s">
        <v>60</v>
      </c>
      <c r="D33" s="21">
        <v>1</v>
      </c>
      <c r="E33" s="22" t="s">
        <v>105</v>
      </c>
      <c r="F33" s="23" t="s">
        <v>62</v>
      </c>
      <c r="G33" s="24">
        <v>3.54</v>
      </c>
      <c r="H33" s="25">
        <v>125294.76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12529.48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54">
        <v>0</v>
      </c>
      <c r="AO33" s="54">
        <v>0</v>
      </c>
      <c r="AP33" s="62">
        <f t="shared" si="0"/>
        <v>0</v>
      </c>
      <c r="AQ33" s="25">
        <v>12529.48</v>
      </c>
      <c r="AR33" s="25">
        <v>137824.24</v>
      </c>
      <c r="AS33" s="54">
        <f t="shared" si="1"/>
        <v>137824.24</v>
      </c>
      <c r="AT33" s="25">
        <v>0</v>
      </c>
      <c r="AU33" s="62">
        <f t="shared" si="2"/>
        <v>1653890.88</v>
      </c>
      <c r="AV33" s="54">
        <v>125294.76</v>
      </c>
      <c r="AW33" s="54">
        <f t="shared" si="3"/>
        <v>125294.76</v>
      </c>
      <c r="AX33" s="71">
        <v>0</v>
      </c>
    </row>
    <row r="34" spans="1:50">
      <c r="A34" s="18">
        <v>16</v>
      </c>
      <c r="B34" s="19" t="s">
        <v>106</v>
      </c>
      <c r="C34" s="20" t="s">
        <v>60</v>
      </c>
      <c r="D34" s="21">
        <v>0.5</v>
      </c>
      <c r="E34" s="22" t="s">
        <v>107</v>
      </c>
      <c r="F34" s="23" t="s">
        <v>62</v>
      </c>
      <c r="G34" s="24">
        <v>3.5</v>
      </c>
      <c r="H34" s="25">
        <v>61939.5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6193.95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54">
        <v>0</v>
      </c>
      <c r="AO34" s="54">
        <v>0</v>
      </c>
      <c r="AP34" s="62">
        <f t="shared" si="0"/>
        <v>0</v>
      </c>
      <c r="AQ34" s="25">
        <v>6193.95</v>
      </c>
      <c r="AR34" s="25">
        <v>68133.45</v>
      </c>
      <c r="AS34" s="54">
        <f t="shared" si="1"/>
        <v>68133.45</v>
      </c>
      <c r="AT34" s="25">
        <v>0</v>
      </c>
      <c r="AU34" s="62">
        <f t="shared" si="2"/>
        <v>817601.4</v>
      </c>
      <c r="AV34" s="54">
        <v>61939.5</v>
      </c>
      <c r="AW34" s="54">
        <f t="shared" si="3"/>
        <v>61939.5</v>
      </c>
      <c r="AX34" s="71">
        <v>0</v>
      </c>
    </row>
    <row r="35" spans="1:50">
      <c r="A35" s="18">
        <v>17</v>
      </c>
      <c r="B35" s="19" t="s">
        <v>108</v>
      </c>
      <c r="C35" s="20" t="s">
        <v>109</v>
      </c>
      <c r="D35" s="21">
        <v>1</v>
      </c>
      <c r="E35" s="22" t="s">
        <v>110</v>
      </c>
      <c r="F35" s="23" t="s">
        <v>58</v>
      </c>
      <c r="G35" s="24">
        <v>4.14</v>
      </c>
      <c r="H35" s="25">
        <v>146531.16</v>
      </c>
      <c r="I35" s="25">
        <v>25</v>
      </c>
      <c r="J35" s="25">
        <v>36632.79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18316.4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30</v>
      </c>
      <c r="AE35" s="25">
        <v>54949.19</v>
      </c>
      <c r="AF35" s="25">
        <v>0</v>
      </c>
      <c r="AG35" s="25">
        <v>0</v>
      </c>
      <c r="AH35" s="25">
        <v>0</v>
      </c>
      <c r="AI35" s="25">
        <v>0</v>
      </c>
      <c r="AJ35" s="25">
        <v>0</v>
      </c>
      <c r="AK35" s="25">
        <v>0</v>
      </c>
      <c r="AL35" s="25">
        <v>0</v>
      </c>
      <c r="AM35" s="25">
        <v>0</v>
      </c>
      <c r="AN35" s="54">
        <v>0</v>
      </c>
      <c r="AO35" s="54">
        <v>0</v>
      </c>
      <c r="AP35" s="62">
        <f t="shared" si="0"/>
        <v>0</v>
      </c>
      <c r="AQ35" s="25">
        <v>73265.59</v>
      </c>
      <c r="AR35" s="25">
        <v>256429.54</v>
      </c>
      <c r="AS35" s="54">
        <f t="shared" si="1"/>
        <v>256429.54</v>
      </c>
      <c r="AT35" s="25">
        <v>0</v>
      </c>
      <c r="AU35" s="62">
        <f t="shared" si="2"/>
        <v>3077154.48</v>
      </c>
      <c r="AV35" s="54">
        <v>183163.95</v>
      </c>
      <c r="AW35" s="54">
        <f t="shared" si="3"/>
        <v>183163.95</v>
      </c>
      <c r="AX35" s="71">
        <v>0</v>
      </c>
    </row>
    <row r="36" ht="22.5" spans="1:50">
      <c r="A36" s="18">
        <v>18</v>
      </c>
      <c r="B36" s="19" t="s">
        <v>111</v>
      </c>
      <c r="C36" s="20" t="s">
        <v>84</v>
      </c>
      <c r="D36" s="21">
        <v>0.5</v>
      </c>
      <c r="E36" s="22" t="s">
        <v>112</v>
      </c>
      <c r="F36" s="23" t="s">
        <v>86</v>
      </c>
      <c r="G36" s="24">
        <v>4.43</v>
      </c>
      <c r="H36" s="25">
        <v>78397.71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7839.77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54">
        <v>0</v>
      </c>
      <c r="AO36" s="54">
        <v>0</v>
      </c>
      <c r="AP36" s="62">
        <f t="shared" si="0"/>
        <v>-1.09139364212751e-11</v>
      </c>
      <c r="AQ36" s="25">
        <v>7839.76999999999</v>
      </c>
      <c r="AR36" s="25">
        <v>86237.48</v>
      </c>
      <c r="AS36" s="54">
        <f t="shared" si="1"/>
        <v>86237.48</v>
      </c>
      <c r="AT36" s="25">
        <v>0</v>
      </c>
      <c r="AU36" s="62">
        <f t="shared" si="2"/>
        <v>1034849.76</v>
      </c>
      <c r="AV36" s="54">
        <v>0</v>
      </c>
      <c r="AW36" s="54">
        <f t="shared" si="3"/>
        <v>0</v>
      </c>
      <c r="AX36" s="71">
        <v>0</v>
      </c>
    </row>
    <row r="37" spans="1:50">
      <c r="A37" s="18">
        <v>19</v>
      </c>
      <c r="B37" s="19" t="s">
        <v>113</v>
      </c>
      <c r="C37" s="20" t="s">
        <v>114</v>
      </c>
      <c r="D37" s="21">
        <v>1</v>
      </c>
      <c r="E37" s="22" t="s">
        <v>115</v>
      </c>
      <c r="F37" s="23" t="s">
        <v>116</v>
      </c>
      <c r="G37" s="24">
        <v>4.86</v>
      </c>
      <c r="H37" s="25">
        <v>172014.84</v>
      </c>
      <c r="I37" s="25">
        <v>25</v>
      </c>
      <c r="J37" s="25">
        <v>43003.71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5309.1</v>
      </c>
      <c r="W37" s="25">
        <v>0</v>
      </c>
      <c r="X37" s="25">
        <v>21501.86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54">
        <v>0</v>
      </c>
      <c r="AO37" s="54">
        <v>0</v>
      </c>
      <c r="AP37" s="62">
        <f t="shared" si="0"/>
        <v>0</v>
      </c>
      <c r="AQ37" s="25">
        <v>26810.96</v>
      </c>
      <c r="AR37" s="25">
        <v>241829.51</v>
      </c>
      <c r="AS37" s="54">
        <f t="shared" si="1"/>
        <v>241829.51</v>
      </c>
      <c r="AT37" s="25">
        <v>0</v>
      </c>
      <c r="AU37" s="62">
        <f t="shared" si="2"/>
        <v>2901954.12</v>
      </c>
      <c r="AV37" s="54">
        <v>0</v>
      </c>
      <c r="AW37" s="54">
        <f t="shared" si="3"/>
        <v>0</v>
      </c>
      <c r="AX37" s="71">
        <v>0</v>
      </c>
    </row>
    <row r="38" spans="1:50">
      <c r="A38" s="18">
        <v>20</v>
      </c>
      <c r="B38" s="19" t="s">
        <v>117</v>
      </c>
      <c r="C38" s="20" t="s">
        <v>109</v>
      </c>
      <c r="D38" s="21">
        <v>1</v>
      </c>
      <c r="E38" s="22" t="s">
        <v>118</v>
      </c>
      <c r="F38" s="23" t="s">
        <v>70</v>
      </c>
      <c r="G38" s="24">
        <v>4.06</v>
      </c>
      <c r="H38" s="25">
        <v>143699.64</v>
      </c>
      <c r="I38" s="25">
        <v>25</v>
      </c>
      <c r="J38" s="25">
        <v>35924.91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35924.9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54">
        <v>0</v>
      </c>
      <c r="AO38" s="54">
        <v>0</v>
      </c>
      <c r="AP38" s="62">
        <f t="shared" si="0"/>
        <v>0</v>
      </c>
      <c r="AQ38" s="25">
        <v>35924.9</v>
      </c>
      <c r="AR38" s="25">
        <v>215549.45</v>
      </c>
      <c r="AS38" s="54">
        <f t="shared" si="1"/>
        <v>215549.45</v>
      </c>
      <c r="AT38" s="25">
        <v>0</v>
      </c>
      <c r="AU38" s="62">
        <f t="shared" si="2"/>
        <v>2586593.4</v>
      </c>
      <c r="AV38" s="54">
        <v>179624.55</v>
      </c>
      <c r="AW38" s="54">
        <f t="shared" si="3"/>
        <v>179624.55</v>
      </c>
      <c r="AX38" s="71">
        <v>0</v>
      </c>
    </row>
    <row r="39" spans="1:50">
      <c r="A39" s="18">
        <v>21</v>
      </c>
      <c r="B39" s="19" t="s">
        <v>119</v>
      </c>
      <c r="C39" s="20" t="s">
        <v>120</v>
      </c>
      <c r="D39" s="21">
        <v>1</v>
      </c>
      <c r="E39" s="22" t="s">
        <v>69</v>
      </c>
      <c r="F39" s="23" t="s">
        <v>58</v>
      </c>
      <c r="G39" s="24">
        <v>4.21</v>
      </c>
      <c r="H39" s="25">
        <v>149008.75</v>
      </c>
      <c r="I39" s="25">
        <v>25</v>
      </c>
      <c r="J39" s="25">
        <v>37252.18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18626.09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30</v>
      </c>
      <c r="AE39" s="25">
        <v>55878.28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54">
        <v>0</v>
      </c>
      <c r="AO39" s="54">
        <v>0</v>
      </c>
      <c r="AP39" s="62">
        <f t="shared" si="0"/>
        <v>0</v>
      </c>
      <c r="AQ39" s="25">
        <v>74504.37</v>
      </c>
      <c r="AR39" s="25">
        <v>260765.3</v>
      </c>
      <c r="AS39" s="54">
        <f t="shared" si="1"/>
        <v>260765.3</v>
      </c>
      <c r="AT39" s="25">
        <v>0</v>
      </c>
      <c r="AU39" s="62">
        <f t="shared" si="2"/>
        <v>3129183.6</v>
      </c>
      <c r="AV39" s="54">
        <v>186260.93</v>
      </c>
      <c r="AW39" s="54">
        <f t="shared" si="3"/>
        <v>186260.93</v>
      </c>
      <c r="AX39" s="71">
        <v>0</v>
      </c>
    </row>
    <row r="40" spans="1:50">
      <c r="A40" s="18">
        <v>22</v>
      </c>
      <c r="B40" s="19" t="s">
        <v>121</v>
      </c>
      <c r="C40" s="20" t="s">
        <v>122</v>
      </c>
      <c r="D40" s="21">
        <v>1</v>
      </c>
      <c r="E40" s="22" t="s">
        <v>89</v>
      </c>
      <c r="F40" s="23" t="s">
        <v>74</v>
      </c>
      <c r="G40" s="24">
        <v>4.74</v>
      </c>
      <c r="H40" s="25">
        <v>167767.56</v>
      </c>
      <c r="I40" s="25">
        <v>25</v>
      </c>
      <c r="J40" s="25">
        <v>41941.89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20970.95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30</v>
      </c>
      <c r="AE40" s="25">
        <v>62912.84</v>
      </c>
      <c r="AF40" s="25">
        <v>0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5">
        <v>0</v>
      </c>
      <c r="AM40" s="25">
        <v>0</v>
      </c>
      <c r="AN40" s="54">
        <v>0</v>
      </c>
      <c r="AO40" s="54">
        <v>0</v>
      </c>
      <c r="AP40" s="62">
        <f t="shared" si="0"/>
        <v>0</v>
      </c>
      <c r="AQ40" s="25">
        <v>83883.79</v>
      </c>
      <c r="AR40" s="25">
        <v>293593.24</v>
      </c>
      <c r="AS40" s="54">
        <f t="shared" si="1"/>
        <v>293593.24</v>
      </c>
      <c r="AT40" s="25">
        <v>0</v>
      </c>
      <c r="AU40" s="62">
        <f t="shared" si="2"/>
        <v>3523118.88</v>
      </c>
      <c r="AV40" s="54">
        <v>209709.45</v>
      </c>
      <c r="AW40" s="54">
        <f t="shared" si="3"/>
        <v>209709.45</v>
      </c>
      <c r="AX40" s="71">
        <v>0</v>
      </c>
    </row>
    <row r="41" spans="1:50">
      <c r="A41" s="18">
        <v>23</v>
      </c>
      <c r="B41" s="19" t="s">
        <v>123</v>
      </c>
      <c r="C41" s="20" t="s">
        <v>124</v>
      </c>
      <c r="D41" s="21">
        <v>1</v>
      </c>
      <c r="E41" s="22" t="s">
        <v>125</v>
      </c>
      <c r="F41" s="23" t="s">
        <v>78</v>
      </c>
      <c r="G41" s="24">
        <v>3.19</v>
      </c>
      <c r="H41" s="25">
        <v>112906.86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11290.69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  <c r="AJ41" s="25">
        <v>0</v>
      </c>
      <c r="AK41" s="25">
        <v>0</v>
      </c>
      <c r="AL41" s="25">
        <v>0</v>
      </c>
      <c r="AM41" s="25">
        <v>0</v>
      </c>
      <c r="AN41" s="54">
        <v>0</v>
      </c>
      <c r="AO41" s="54">
        <v>0</v>
      </c>
      <c r="AP41" s="62">
        <f t="shared" si="0"/>
        <v>0</v>
      </c>
      <c r="AQ41" s="25">
        <v>11290.69</v>
      </c>
      <c r="AR41" s="25">
        <v>124197.55</v>
      </c>
      <c r="AS41" s="54">
        <f t="shared" si="1"/>
        <v>124197.55</v>
      </c>
      <c r="AT41" s="25">
        <v>0</v>
      </c>
      <c r="AU41" s="62">
        <f t="shared" si="2"/>
        <v>1490370.6</v>
      </c>
      <c r="AV41" s="54">
        <v>112906.86</v>
      </c>
      <c r="AW41" s="54">
        <f t="shared" si="3"/>
        <v>112906.86</v>
      </c>
      <c r="AX41" s="71">
        <v>0</v>
      </c>
    </row>
    <row r="42" spans="1:50">
      <c r="A42" s="18">
        <v>24</v>
      </c>
      <c r="B42" s="19" t="s">
        <v>126</v>
      </c>
      <c r="C42" s="20" t="s">
        <v>60</v>
      </c>
      <c r="D42" s="21">
        <v>1</v>
      </c>
      <c r="E42" s="22" t="s">
        <v>107</v>
      </c>
      <c r="F42" s="23" t="s">
        <v>62</v>
      </c>
      <c r="G42" s="24">
        <v>3.5</v>
      </c>
      <c r="H42" s="25">
        <v>123879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12387.9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54">
        <v>0</v>
      </c>
      <c r="AO42" s="54">
        <v>0</v>
      </c>
      <c r="AP42" s="62">
        <f t="shared" si="0"/>
        <v>0</v>
      </c>
      <c r="AQ42" s="25">
        <v>12387.9</v>
      </c>
      <c r="AR42" s="25">
        <v>136266.9</v>
      </c>
      <c r="AS42" s="54">
        <f t="shared" si="1"/>
        <v>136266.9</v>
      </c>
      <c r="AT42" s="25">
        <v>0</v>
      </c>
      <c r="AU42" s="62">
        <f t="shared" si="2"/>
        <v>1635202.8</v>
      </c>
      <c r="AV42" s="54">
        <v>123879</v>
      </c>
      <c r="AW42" s="54">
        <f t="shared" si="3"/>
        <v>123879</v>
      </c>
      <c r="AX42" s="71">
        <v>0</v>
      </c>
    </row>
    <row r="43" spans="1:50">
      <c r="A43" s="18">
        <v>25</v>
      </c>
      <c r="B43" s="19" t="s">
        <v>127</v>
      </c>
      <c r="C43" s="20" t="s">
        <v>128</v>
      </c>
      <c r="D43" s="21">
        <v>1</v>
      </c>
      <c r="E43" s="22" t="s">
        <v>95</v>
      </c>
      <c r="F43" s="23" t="s">
        <v>82</v>
      </c>
      <c r="G43" s="24">
        <v>5.43</v>
      </c>
      <c r="H43" s="25">
        <v>192189.42</v>
      </c>
      <c r="I43" s="25">
        <v>25</v>
      </c>
      <c r="J43" s="25">
        <v>48047.36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24023.68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50</v>
      </c>
      <c r="AE43" s="25">
        <v>120118.39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54">
        <v>0</v>
      </c>
      <c r="AO43" s="54">
        <v>0</v>
      </c>
      <c r="AP43" s="62">
        <f t="shared" si="0"/>
        <v>0</v>
      </c>
      <c r="AQ43" s="25">
        <v>144142.07</v>
      </c>
      <c r="AR43" s="25">
        <v>384378.85</v>
      </c>
      <c r="AS43" s="54">
        <f t="shared" si="1"/>
        <v>384378.85</v>
      </c>
      <c r="AT43" s="25">
        <v>0</v>
      </c>
      <c r="AU43" s="62">
        <f t="shared" si="2"/>
        <v>4612546.2</v>
      </c>
      <c r="AV43" s="54">
        <v>240236.78</v>
      </c>
      <c r="AW43" s="54">
        <f t="shared" si="3"/>
        <v>240236.78</v>
      </c>
      <c r="AX43" s="71">
        <v>0</v>
      </c>
    </row>
    <row r="44" spans="1:50">
      <c r="A44" s="18">
        <v>26</v>
      </c>
      <c r="B44" s="19" t="s">
        <v>129</v>
      </c>
      <c r="C44" s="20" t="s">
        <v>60</v>
      </c>
      <c r="D44" s="21">
        <v>1</v>
      </c>
      <c r="E44" s="22" t="s">
        <v>77</v>
      </c>
      <c r="F44" s="23" t="s">
        <v>62</v>
      </c>
      <c r="G44" s="24">
        <v>3.5</v>
      </c>
      <c r="H44" s="25">
        <v>123879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12387.9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54">
        <v>0</v>
      </c>
      <c r="AO44" s="54">
        <v>0</v>
      </c>
      <c r="AP44" s="62">
        <f t="shared" si="0"/>
        <v>0</v>
      </c>
      <c r="AQ44" s="25">
        <v>12387.9</v>
      </c>
      <c r="AR44" s="25">
        <v>136266.9</v>
      </c>
      <c r="AS44" s="54">
        <f t="shared" si="1"/>
        <v>136266.9</v>
      </c>
      <c r="AT44" s="25">
        <v>0</v>
      </c>
      <c r="AU44" s="62">
        <f t="shared" si="2"/>
        <v>1635202.8</v>
      </c>
      <c r="AV44" s="54">
        <v>123879</v>
      </c>
      <c r="AW44" s="54">
        <f t="shared" si="3"/>
        <v>123879</v>
      </c>
      <c r="AX44" s="71">
        <v>0</v>
      </c>
    </row>
    <row r="45" spans="1:50">
      <c r="A45" s="26"/>
      <c r="B45" s="27" t="s">
        <v>130</v>
      </c>
      <c r="C45" s="28"/>
      <c r="D45" s="29">
        <f>SUM(D19:D44)</f>
        <v>24.5</v>
      </c>
      <c r="E45" s="28"/>
      <c r="F45" s="28"/>
      <c r="G45" s="28"/>
      <c r="H45" s="30">
        <f>SUM(H19:H44)</f>
        <v>3827224.06</v>
      </c>
      <c r="I45" s="30"/>
      <c r="J45" s="30">
        <f t="shared" ref="J45:P45" si="4">SUM(J19:J44)</f>
        <v>680201.88</v>
      </c>
      <c r="K45" s="30">
        <f t="shared" si="4"/>
        <v>0</v>
      </c>
      <c r="L45" s="30">
        <f t="shared" si="4"/>
        <v>0</v>
      </c>
      <c r="M45" s="30">
        <f t="shared" si="4"/>
        <v>0</v>
      </c>
      <c r="N45" s="30">
        <f t="shared" si="4"/>
        <v>0</v>
      </c>
      <c r="O45" s="30">
        <f t="shared" si="4"/>
        <v>0</v>
      </c>
      <c r="P45" s="30">
        <f t="shared" si="4"/>
        <v>0</v>
      </c>
      <c r="Q45" s="30"/>
      <c r="R45" s="30">
        <f>SUM(R19:R44)</f>
        <v>0</v>
      </c>
      <c r="S45" s="30"/>
      <c r="T45" s="30">
        <f t="shared" ref="T45:Y45" si="5">SUM(T19:T44)</f>
        <v>0</v>
      </c>
      <c r="U45" s="30">
        <f t="shared" si="5"/>
        <v>0</v>
      </c>
      <c r="V45" s="30">
        <f t="shared" si="5"/>
        <v>5309.1</v>
      </c>
      <c r="W45" s="30">
        <f t="shared" si="5"/>
        <v>0</v>
      </c>
      <c r="X45" s="30">
        <f t="shared" si="5"/>
        <v>457662.13</v>
      </c>
      <c r="Y45" s="30">
        <f t="shared" si="5"/>
        <v>0</v>
      </c>
      <c r="Z45" s="30"/>
      <c r="AA45" s="30">
        <f>SUM(AA19:AA44)</f>
        <v>0</v>
      </c>
      <c r="AB45" s="30"/>
      <c r="AC45" s="30">
        <f>SUM(AC19:AC44)</f>
        <v>0</v>
      </c>
      <c r="AD45" s="30"/>
      <c r="AE45" s="30">
        <f>SUM(AE19:AE44)</f>
        <v>677131.49</v>
      </c>
      <c r="AF45" s="30"/>
      <c r="AG45" s="30">
        <f>SUM(AG19:AG44)</f>
        <v>0</v>
      </c>
      <c r="AH45" s="30"/>
      <c r="AI45" s="30">
        <f>SUM(AI19:AI44)</f>
        <v>0</v>
      </c>
      <c r="AJ45" s="30"/>
      <c r="AK45" s="30">
        <f>SUM(AK19:AK44)</f>
        <v>0</v>
      </c>
      <c r="AL45" s="30"/>
      <c r="AM45" s="30">
        <f t="shared" ref="AM45:AX45" si="6">SUM(AM19:AM44)</f>
        <v>131267.5</v>
      </c>
      <c r="AN45" s="30">
        <f t="shared" si="6"/>
        <v>0</v>
      </c>
      <c r="AO45" s="30">
        <f t="shared" si="6"/>
        <v>0</v>
      </c>
      <c r="AP45" s="30">
        <f t="shared" si="6"/>
        <v>-2.18278728425503e-11</v>
      </c>
      <c r="AQ45" s="30">
        <f t="shared" si="6"/>
        <v>1271370.22</v>
      </c>
      <c r="AR45" s="30">
        <f t="shared" si="6"/>
        <v>5778796.16</v>
      </c>
      <c r="AS45" s="30">
        <f t="shared" si="6"/>
        <v>5778796.16</v>
      </c>
      <c r="AT45" s="30">
        <f t="shared" si="6"/>
        <v>0</v>
      </c>
      <c r="AU45" s="63">
        <f t="shared" si="6"/>
        <v>69345553.92</v>
      </c>
      <c r="AV45" s="30">
        <f t="shared" si="6"/>
        <v>3469319.91</v>
      </c>
      <c r="AW45" s="30">
        <f t="shared" si="6"/>
        <v>3469319.91</v>
      </c>
      <c r="AX45" s="72">
        <f t="shared" si="6"/>
        <v>0</v>
      </c>
    </row>
    <row r="46" ht="12" spans="1:50">
      <c r="A46" s="31"/>
      <c r="B46" s="32"/>
      <c r="C46" s="32"/>
      <c r="D46" s="32"/>
      <c r="E46" s="32"/>
      <c r="F46" s="32"/>
      <c r="G46" s="32"/>
      <c r="H46" s="33"/>
      <c r="I46" s="32"/>
      <c r="J46" s="33"/>
      <c r="K46" s="33"/>
      <c r="L46" s="33"/>
      <c r="M46" s="33"/>
      <c r="N46" s="33"/>
      <c r="O46" s="33"/>
      <c r="P46" s="33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3"/>
      <c r="AN46" s="33"/>
      <c r="AO46" s="33"/>
      <c r="AP46" s="33"/>
      <c r="AQ46" s="33"/>
      <c r="AR46" s="33"/>
      <c r="AS46" s="33"/>
      <c r="AT46" s="33"/>
      <c r="AU46" s="64"/>
      <c r="AV46" s="65"/>
      <c r="AW46" s="65"/>
      <c r="AX46" s="73"/>
    </row>
    <row r="47" ht="22.5" spans="1:50">
      <c r="A47" s="18">
        <v>27</v>
      </c>
      <c r="B47" s="19" t="s">
        <v>131</v>
      </c>
      <c r="C47" s="20" t="s">
        <v>132</v>
      </c>
      <c r="D47" s="21">
        <v>1</v>
      </c>
      <c r="E47" s="22"/>
      <c r="F47" s="23" t="s">
        <v>133</v>
      </c>
      <c r="G47" s="24">
        <v>2.81</v>
      </c>
      <c r="H47" s="25">
        <v>99457.14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5309.1</v>
      </c>
      <c r="W47" s="25">
        <v>0</v>
      </c>
      <c r="X47" s="25">
        <v>9945.71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54">
        <v>0</v>
      </c>
      <c r="AO47" s="54">
        <v>0</v>
      </c>
      <c r="AP47" s="62">
        <f t="shared" ref="AP47:AP69" si="7">AQ47-(K47+L47+M47+N47+O47+P47+R47+T47+U47+V47+W47+X47+Y47+AA47+AC47+AE47+AG47+AI47+AK47+AM47+AN47+AO47)</f>
        <v>0</v>
      </c>
      <c r="AQ47" s="25">
        <v>15254.81</v>
      </c>
      <c r="AR47" s="25">
        <v>114711.95</v>
      </c>
      <c r="AS47" s="54">
        <f t="shared" ref="AS47:AS69" si="8">AR47-AT47</f>
        <v>114711.95</v>
      </c>
      <c r="AT47" s="25">
        <v>0</v>
      </c>
      <c r="AU47" s="62">
        <f t="shared" ref="AU47:AU69" si="9">AR47*12</f>
        <v>1376543.4</v>
      </c>
      <c r="AV47" s="54">
        <v>0</v>
      </c>
      <c r="AW47" s="54">
        <f t="shared" ref="AW47:AW69" si="10">AV47-AX47</f>
        <v>0</v>
      </c>
      <c r="AX47" s="71">
        <v>0</v>
      </c>
    </row>
    <row r="48" spans="1:50">
      <c r="A48" s="18">
        <v>28</v>
      </c>
      <c r="B48" s="19" t="s">
        <v>134</v>
      </c>
      <c r="C48" s="20" t="s">
        <v>135</v>
      </c>
      <c r="D48" s="21">
        <v>1</v>
      </c>
      <c r="E48" s="22"/>
      <c r="F48" s="23" t="s">
        <v>133</v>
      </c>
      <c r="G48" s="24">
        <v>2.81</v>
      </c>
      <c r="H48" s="25">
        <v>99457.14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3539.4</v>
      </c>
      <c r="V48" s="25">
        <v>0</v>
      </c>
      <c r="W48" s="25">
        <v>0</v>
      </c>
      <c r="X48" s="25">
        <v>9945.71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54">
        <v>0</v>
      </c>
      <c r="AO48" s="54">
        <v>0</v>
      </c>
      <c r="AP48" s="62">
        <f t="shared" si="7"/>
        <v>0</v>
      </c>
      <c r="AQ48" s="25">
        <v>13485.11</v>
      </c>
      <c r="AR48" s="25">
        <v>112942.25</v>
      </c>
      <c r="AS48" s="54">
        <f t="shared" si="8"/>
        <v>112942.25</v>
      </c>
      <c r="AT48" s="25">
        <v>0</v>
      </c>
      <c r="AU48" s="62">
        <f t="shared" si="9"/>
        <v>1355307</v>
      </c>
      <c r="AV48" s="54">
        <v>0</v>
      </c>
      <c r="AW48" s="54">
        <f t="shared" si="10"/>
        <v>0</v>
      </c>
      <c r="AX48" s="71">
        <v>0</v>
      </c>
    </row>
    <row r="49" spans="1:50">
      <c r="A49" s="18">
        <v>29</v>
      </c>
      <c r="B49" s="19" t="s">
        <v>136</v>
      </c>
      <c r="C49" s="20" t="s">
        <v>132</v>
      </c>
      <c r="D49" s="21">
        <v>1</v>
      </c>
      <c r="E49" s="22"/>
      <c r="F49" s="23" t="s">
        <v>133</v>
      </c>
      <c r="G49" s="24">
        <v>2.81</v>
      </c>
      <c r="H49" s="25">
        <v>99457.14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9945.71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54">
        <v>0</v>
      </c>
      <c r="AO49" s="54">
        <v>0</v>
      </c>
      <c r="AP49" s="62">
        <f t="shared" si="7"/>
        <v>0</v>
      </c>
      <c r="AQ49" s="25">
        <v>9945.71000000001</v>
      </c>
      <c r="AR49" s="25">
        <v>109402.85</v>
      </c>
      <c r="AS49" s="54">
        <f t="shared" si="8"/>
        <v>109402.85</v>
      </c>
      <c r="AT49" s="25">
        <v>0</v>
      </c>
      <c r="AU49" s="62">
        <f t="shared" si="9"/>
        <v>1312834.2</v>
      </c>
      <c r="AV49" s="54">
        <v>0</v>
      </c>
      <c r="AW49" s="54">
        <f t="shared" si="10"/>
        <v>0</v>
      </c>
      <c r="AX49" s="71">
        <v>0</v>
      </c>
    </row>
    <row r="50" spans="1:50">
      <c r="A50" s="18">
        <v>30</v>
      </c>
      <c r="B50" s="19" t="s">
        <v>137</v>
      </c>
      <c r="C50" s="20" t="s">
        <v>138</v>
      </c>
      <c r="D50" s="21">
        <v>1</v>
      </c>
      <c r="E50" s="22"/>
      <c r="F50" s="23" t="s">
        <v>133</v>
      </c>
      <c r="G50" s="24">
        <v>2.81</v>
      </c>
      <c r="H50" s="25">
        <v>99457.14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21111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9945.71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54">
        <v>0</v>
      </c>
      <c r="AO50" s="54">
        <v>0</v>
      </c>
      <c r="AP50" s="62">
        <f t="shared" si="7"/>
        <v>0</v>
      </c>
      <c r="AQ50" s="25">
        <v>31056.71</v>
      </c>
      <c r="AR50" s="25">
        <v>130513.85</v>
      </c>
      <c r="AS50" s="54">
        <f t="shared" si="8"/>
        <v>130513.85</v>
      </c>
      <c r="AT50" s="25">
        <v>0</v>
      </c>
      <c r="AU50" s="62">
        <f t="shared" si="9"/>
        <v>1566166.2</v>
      </c>
      <c r="AV50" s="54">
        <v>0</v>
      </c>
      <c r="AW50" s="54">
        <f t="shared" si="10"/>
        <v>0</v>
      </c>
      <c r="AX50" s="71">
        <v>0</v>
      </c>
    </row>
    <row r="51" spans="1:50">
      <c r="A51" s="18">
        <v>31</v>
      </c>
      <c r="B51" s="19" t="s">
        <v>139</v>
      </c>
      <c r="C51" s="20" t="s">
        <v>135</v>
      </c>
      <c r="D51" s="21">
        <v>1</v>
      </c>
      <c r="E51" s="22"/>
      <c r="F51" s="23" t="s">
        <v>133</v>
      </c>
      <c r="G51" s="24">
        <v>2.81</v>
      </c>
      <c r="H51" s="25">
        <v>99457.14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3539.4</v>
      </c>
      <c r="V51" s="25">
        <v>0</v>
      </c>
      <c r="W51" s="25">
        <v>0</v>
      </c>
      <c r="X51" s="25">
        <v>9945.71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0</v>
      </c>
      <c r="AJ51" s="25">
        <v>0</v>
      </c>
      <c r="AK51" s="25">
        <v>0</v>
      </c>
      <c r="AL51" s="25">
        <v>0</v>
      </c>
      <c r="AM51" s="25">
        <v>0</v>
      </c>
      <c r="AN51" s="54">
        <v>0</v>
      </c>
      <c r="AO51" s="54">
        <v>0</v>
      </c>
      <c r="AP51" s="62">
        <f t="shared" si="7"/>
        <v>0</v>
      </c>
      <c r="AQ51" s="25">
        <v>13485.11</v>
      </c>
      <c r="AR51" s="25">
        <v>112942.25</v>
      </c>
      <c r="AS51" s="54">
        <f t="shared" si="8"/>
        <v>112942.25</v>
      </c>
      <c r="AT51" s="25">
        <v>0</v>
      </c>
      <c r="AU51" s="62">
        <f t="shared" si="9"/>
        <v>1355307</v>
      </c>
      <c r="AV51" s="54">
        <v>0</v>
      </c>
      <c r="AW51" s="54">
        <f t="shared" si="10"/>
        <v>0</v>
      </c>
      <c r="AX51" s="71">
        <v>0</v>
      </c>
    </row>
    <row r="52" spans="1:50">
      <c r="A52" s="18">
        <v>32</v>
      </c>
      <c r="B52" s="19" t="s">
        <v>140</v>
      </c>
      <c r="C52" s="20" t="s">
        <v>135</v>
      </c>
      <c r="D52" s="21">
        <v>1</v>
      </c>
      <c r="E52" s="22"/>
      <c r="F52" s="23" t="s">
        <v>133</v>
      </c>
      <c r="G52" s="24">
        <v>2.81</v>
      </c>
      <c r="H52" s="25">
        <v>99457.14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3539.4</v>
      </c>
      <c r="V52" s="25">
        <v>0</v>
      </c>
      <c r="W52" s="25">
        <v>0</v>
      </c>
      <c r="X52" s="25">
        <v>9945.71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54">
        <v>0</v>
      </c>
      <c r="AO52" s="54">
        <v>0</v>
      </c>
      <c r="AP52" s="62">
        <f t="shared" si="7"/>
        <v>0</v>
      </c>
      <c r="AQ52" s="25">
        <v>13485.11</v>
      </c>
      <c r="AR52" s="25">
        <v>112942.25</v>
      </c>
      <c r="AS52" s="54">
        <f t="shared" si="8"/>
        <v>112942.25</v>
      </c>
      <c r="AT52" s="25">
        <v>0</v>
      </c>
      <c r="AU52" s="62">
        <f t="shared" si="9"/>
        <v>1355307</v>
      </c>
      <c r="AV52" s="54">
        <v>0</v>
      </c>
      <c r="AW52" s="54">
        <f t="shared" si="10"/>
        <v>0</v>
      </c>
      <c r="AX52" s="71">
        <v>0</v>
      </c>
    </row>
    <row r="53" spans="1:50">
      <c r="A53" s="18">
        <v>33</v>
      </c>
      <c r="B53" s="19" t="s">
        <v>141</v>
      </c>
      <c r="C53" s="20" t="s">
        <v>142</v>
      </c>
      <c r="D53" s="21">
        <v>0.5</v>
      </c>
      <c r="E53" s="22"/>
      <c r="F53" s="23" t="s">
        <v>133</v>
      </c>
      <c r="G53" s="24">
        <v>2.81</v>
      </c>
      <c r="H53" s="25">
        <v>49728.57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4972.86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54">
        <v>0</v>
      </c>
      <c r="AO53" s="54">
        <v>0</v>
      </c>
      <c r="AP53" s="62">
        <f t="shared" si="7"/>
        <v>0</v>
      </c>
      <c r="AQ53" s="25">
        <v>4972.86</v>
      </c>
      <c r="AR53" s="25">
        <v>54701.43</v>
      </c>
      <c r="AS53" s="54">
        <f t="shared" si="8"/>
        <v>54701.43</v>
      </c>
      <c r="AT53" s="25">
        <v>0</v>
      </c>
      <c r="AU53" s="62">
        <f t="shared" si="9"/>
        <v>656417.16</v>
      </c>
      <c r="AV53" s="54">
        <v>0</v>
      </c>
      <c r="AW53" s="54">
        <f t="shared" si="10"/>
        <v>0</v>
      </c>
      <c r="AX53" s="71">
        <v>0</v>
      </c>
    </row>
    <row r="54" spans="1:50">
      <c r="A54" s="18">
        <v>34</v>
      </c>
      <c r="B54" s="19" t="s">
        <v>143</v>
      </c>
      <c r="C54" s="20" t="s">
        <v>144</v>
      </c>
      <c r="D54" s="21">
        <v>1</v>
      </c>
      <c r="E54" s="22"/>
      <c r="F54" s="23" t="s">
        <v>145</v>
      </c>
      <c r="G54" s="24">
        <v>2.84</v>
      </c>
      <c r="H54" s="25">
        <v>100518.96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10051.9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54">
        <v>0</v>
      </c>
      <c r="AO54" s="54">
        <v>0</v>
      </c>
      <c r="AP54" s="62">
        <f t="shared" si="7"/>
        <v>0</v>
      </c>
      <c r="AQ54" s="25">
        <v>10051.9</v>
      </c>
      <c r="AR54" s="25">
        <v>110570.86</v>
      </c>
      <c r="AS54" s="54">
        <f t="shared" si="8"/>
        <v>110570.86</v>
      </c>
      <c r="AT54" s="25">
        <v>0</v>
      </c>
      <c r="AU54" s="62">
        <f t="shared" si="9"/>
        <v>1326850.32</v>
      </c>
      <c r="AV54" s="54">
        <v>0</v>
      </c>
      <c r="AW54" s="54">
        <f t="shared" si="10"/>
        <v>0</v>
      </c>
      <c r="AX54" s="71">
        <v>0</v>
      </c>
    </row>
    <row r="55" spans="1:50">
      <c r="A55" s="18">
        <v>35</v>
      </c>
      <c r="B55" s="19" t="s">
        <v>146</v>
      </c>
      <c r="C55" s="20" t="s">
        <v>135</v>
      </c>
      <c r="D55" s="21">
        <v>1</v>
      </c>
      <c r="E55" s="22"/>
      <c r="F55" s="23" t="s">
        <v>133</v>
      </c>
      <c r="G55" s="24">
        <v>2.81</v>
      </c>
      <c r="H55" s="25">
        <v>99457.14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3539.4</v>
      </c>
      <c r="V55" s="25">
        <v>0</v>
      </c>
      <c r="W55" s="25">
        <v>0</v>
      </c>
      <c r="X55" s="25">
        <v>9945.71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54">
        <v>0</v>
      </c>
      <c r="AO55" s="54">
        <v>0</v>
      </c>
      <c r="AP55" s="62">
        <f t="shared" si="7"/>
        <v>0</v>
      </c>
      <c r="AQ55" s="25">
        <v>13485.11</v>
      </c>
      <c r="AR55" s="25">
        <v>112942.25</v>
      </c>
      <c r="AS55" s="54">
        <f t="shared" si="8"/>
        <v>112942.25</v>
      </c>
      <c r="AT55" s="25">
        <v>0</v>
      </c>
      <c r="AU55" s="62">
        <f t="shared" si="9"/>
        <v>1355307</v>
      </c>
      <c r="AV55" s="54">
        <v>0</v>
      </c>
      <c r="AW55" s="54">
        <f t="shared" si="10"/>
        <v>0</v>
      </c>
      <c r="AX55" s="71">
        <v>0</v>
      </c>
    </row>
    <row r="56" spans="1:50">
      <c r="A56" s="18">
        <v>36</v>
      </c>
      <c r="B56" s="19" t="s">
        <v>147</v>
      </c>
      <c r="C56" s="20" t="s">
        <v>135</v>
      </c>
      <c r="D56" s="21">
        <v>1</v>
      </c>
      <c r="E56" s="22"/>
      <c r="F56" s="23" t="s">
        <v>133</v>
      </c>
      <c r="G56" s="24">
        <v>2.81</v>
      </c>
      <c r="H56" s="25">
        <v>99457.14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3539.4</v>
      </c>
      <c r="V56" s="25">
        <v>0</v>
      </c>
      <c r="W56" s="25">
        <v>0</v>
      </c>
      <c r="X56" s="25">
        <v>9945.71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5">
        <v>0</v>
      </c>
      <c r="AM56" s="25">
        <v>0</v>
      </c>
      <c r="AN56" s="54">
        <v>0</v>
      </c>
      <c r="AO56" s="54">
        <v>0</v>
      </c>
      <c r="AP56" s="62">
        <f t="shared" si="7"/>
        <v>0</v>
      </c>
      <c r="AQ56" s="25">
        <v>13485.11</v>
      </c>
      <c r="AR56" s="25">
        <v>112942.25</v>
      </c>
      <c r="AS56" s="54">
        <f t="shared" si="8"/>
        <v>112942.25</v>
      </c>
      <c r="AT56" s="25">
        <v>0</v>
      </c>
      <c r="AU56" s="62">
        <f t="shared" si="9"/>
        <v>1355307</v>
      </c>
      <c r="AV56" s="54">
        <v>0</v>
      </c>
      <c r="AW56" s="54">
        <f t="shared" si="10"/>
        <v>0</v>
      </c>
      <c r="AX56" s="71">
        <v>0</v>
      </c>
    </row>
    <row r="57" spans="1:50">
      <c r="A57" s="18">
        <v>37</v>
      </c>
      <c r="B57" s="19" t="s">
        <v>148</v>
      </c>
      <c r="C57" s="20" t="s">
        <v>138</v>
      </c>
      <c r="D57" s="21">
        <v>1</v>
      </c>
      <c r="E57" s="22"/>
      <c r="F57" s="23" t="s">
        <v>133</v>
      </c>
      <c r="G57" s="24">
        <v>2.81</v>
      </c>
      <c r="H57" s="25">
        <v>99457.14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21111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9945.71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54">
        <v>0</v>
      </c>
      <c r="AO57" s="54">
        <v>0</v>
      </c>
      <c r="AP57" s="62">
        <f t="shared" si="7"/>
        <v>0</v>
      </c>
      <c r="AQ57" s="25">
        <v>31056.71</v>
      </c>
      <c r="AR57" s="25">
        <v>130513.85</v>
      </c>
      <c r="AS57" s="54">
        <f t="shared" si="8"/>
        <v>130513.85</v>
      </c>
      <c r="AT57" s="25">
        <v>0</v>
      </c>
      <c r="AU57" s="62">
        <f t="shared" si="9"/>
        <v>1566166.2</v>
      </c>
      <c r="AV57" s="54">
        <v>0</v>
      </c>
      <c r="AW57" s="54">
        <f t="shared" si="10"/>
        <v>0</v>
      </c>
      <c r="AX57" s="71">
        <v>0</v>
      </c>
    </row>
    <row r="58" spans="1:50">
      <c r="A58" s="18">
        <v>38</v>
      </c>
      <c r="B58" s="19" t="s">
        <v>149</v>
      </c>
      <c r="C58" s="20" t="s">
        <v>150</v>
      </c>
      <c r="D58" s="21">
        <v>1</v>
      </c>
      <c r="E58" s="22"/>
      <c r="F58" s="23" t="s">
        <v>133</v>
      </c>
      <c r="G58" s="24">
        <v>2.81</v>
      </c>
      <c r="H58" s="25">
        <v>99457.14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9945.71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54">
        <v>0</v>
      </c>
      <c r="AO58" s="54">
        <v>0</v>
      </c>
      <c r="AP58" s="62">
        <f t="shared" si="7"/>
        <v>0</v>
      </c>
      <c r="AQ58" s="25">
        <v>9945.71000000001</v>
      </c>
      <c r="AR58" s="25">
        <v>109402.85</v>
      </c>
      <c r="AS58" s="54">
        <f t="shared" si="8"/>
        <v>109402.85</v>
      </c>
      <c r="AT58" s="25">
        <v>0</v>
      </c>
      <c r="AU58" s="62">
        <f t="shared" si="9"/>
        <v>1312834.2</v>
      </c>
      <c r="AV58" s="54">
        <v>0</v>
      </c>
      <c r="AW58" s="54">
        <f t="shared" si="10"/>
        <v>0</v>
      </c>
      <c r="AX58" s="71">
        <v>0</v>
      </c>
    </row>
    <row r="59" spans="1:50">
      <c r="A59" s="18">
        <v>39</v>
      </c>
      <c r="B59" s="19" t="s">
        <v>151</v>
      </c>
      <c r="C59" s="20" t="s">
        <v>135</v>
      </c>
      <c r="D59" s="21">
        <v>1</v>
      </c>
      <c r="E59" s="22"/>
      <c r="F59" s="23" t="s">
        <v>133</v>
      </c>
      <c r="G59" s="24">
        <v>2.81</v>
      </c>
      <c r="H59" s="25">
        <v>99457.14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3539.4</v>
      </c>
      <c r="V59" s="25">
        <v>0</v>
      </c>
      <c r="W59" s="25">
        <v>0</v>
      </c>
      <c r="X59" s="25">
        <v>9945.71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54">
        <v>0</v>
      </c>
      <c r="AO59" s="54">
        <v>0</v>
      </c>
      <c r="AP59" s="62">
        <f t="shared" si="7"/>
        <v>0</v>
      </c>
      <c r="AQ59" s="25">
        <v>13485.11</v>
      </c>
      <c r="AR59" s="25">
        <v>112942.25</v>
      </c>
      <c r="AS59" s="54">
        <f t="shared" si="8"/>
        <v>112942.25</v>
      </c>
      <c r="AT59" s="25">
        <v>0</v>
      </c>
      <c r="AU59" s="62">
        <f t="shared" si="9"/>
        <v>1355307</v>
      </c>
      <c r="AV59" s="54">
        <v>0</v>
      </c>
      <c r="AW59" s="54">
        <f t="shared" si="10"/>
        <v>0</v>
      </c>
      <c r="AX59" s="71">
        <v>0</v>
      </c>
    </row>
    <row r="60" spans="1:50">
      <c r="A60" s="18">
        <v>40</v>
      </c>
      <c r="B60" s="19" t="s">
        <v>152</v>
      </c>
      <c r="C60" s="20" t="s">
        <v>153</v>
      </c>
      <c r="D60" s="21">
        <v>1</v>
      </c>
      <c r="E60" s="22"/>
      <c r="F60" s="23" t="s">
        <v>145</v>
      </c>
      <c r="G60" s="24">
        <v>2.84</v>
      </c>
      <c r="H60" s="25">
        <v>100518.96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21336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10051.9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54">
        <v>0</v>
      </c>
      <c r="AO60" s="54">
        <v>0</v>
      </c>
      <c r="AP60" s="62">
        <f t="shared" si="7"/>
        <v>0</v>
      </c>
      <c r="AQ60" s="25">
        <v>31387.9</v>
      </c>
      <c r="AR60" s="25">
        <v>131906.86</v>
      </c>
      <c r="AS60" s="54">
        <f t="shared" si="8"/>
        <v>131906.86</v>
      </c>
      <c r="AT60" s="25">
        <v>0</v>
      </c>
      <c r="AU60" s="62">
        <f t="shared" si="9"/>
        <v>1582882.32</v>
      </c>
      <c r="AV60" s="54">
        <v>0</v>
      </c>
      <c r="AW60" s="54">
        <f t="shared" si="10"/>
        <v>0</v>
      </c>
      <c r="AX60" s="71">
        <v>0</v>
      </c>
    </row>
    <row r="61" spans="1:50">
      <c r="A61" s="18">
        <v>41</v>
      </c>
      <c r="B61" s="19" t="s">
        <v>154</v>
      </c>
      <c r="C61" s="20" t="s">
        <v>138</v>
      </c>
      <c r="D61" s="21">
        <v>1</v>
      </c>
      <c r="E61" s="22"/>
      <c r="F61" s="23" t="s">
        <v>133</v>
      </c>
      <c r="G61" s="24">
        <v>2.81</v>
      </c>
      <c r="H61" s="25">
        <v>99457.14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21111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9945.71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5">
        <v>0</v>
      </c>
      <c r="AM61" s="25">
        <v>0</v>
      </c>
      <c r="AN61" s="54">
        <v>0</v>
      </c>
      <c r="AO61" s="54">
        <v>0</v>
      </c>
      <c r="AP61" s="62">
        <f t="shared" si="7"/>
        <v>0</v>
      </c>
      <c r="AQ61" s="25">
        <v>31056.71</v>
      </c>
      <c r="AR61" s="25">
        <v>130513.85</v>
      </c>
      <c r="AS61" s="54">
        <f t="shared" si="8"/>
        <v>130513.85</v>
      </c>
      <c r="AT61" s="25">
        <v>0</v>
      </c>
      <c r="AU61" s="62">
        <f t="shared" si="9"/>
        <v>1566166.2</v>
      </c>
      <c r="AV61" s="54">
        <v>0</v>
      </c>
      <c r="AW61" s="54">
        <f t="shared" si="10"/>
        <v>0</v>
      </c>
      <c r="AX61" s="71">
        <v>0</v>
      </c>
    </row>
    <row r="62" spans="1:50">
      <c r="A62" s="18">
        <v>42</v>
      </c>
      <c r="B62" s="19" t="s">
        <v>155</v>
      </c>
      <c r="C62" s="20" t="s">
        <v>153</v>
      </c>
      <c r="D62" s="21">
        <v>1</v>
      </c>
      <c r="E62" s="22"/>
      <c r="F62" s="23" t="s">
        <v>145</v>
      </c>
      <c r="G62" s="24">
        <v>2.84</v>
      </c>
      <c r="H62" s="25">
        <v>100518.96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21336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10051.9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</v>
      </c>
      <c r="AM62" s="25">
        <v>0</v>
      </c>
      <c r="AN62" s="54">
        <v>0</v>
      </c>
      <c r="AO62" s="54">
        <v>0</v>
      </c>
      <c r="AP62" s="62">
        <f t="shared" si="7"/>
        <v>0</v>
      </c>
      <c r="AQ62" s="25">
        <v>31387.9</v>
      </c>
      <c r="AR62" s="25">
        <v>131906.86</v>
      </c>
      <c r="AS62" s="54">
        <f t="shared" si="8"/>
        <v>131906.86</v>
      </c>
      <c r="AT62" s="25">
        <v>0</v>
      </c>
      <c r="AU62" s="62">
        <f t="shared" si="9"/>
        <v>1582882.32</v>
      </c>
      <c r="AV62" s="54">
        <v>0</v>
      </c>
      <c r="AW62" s="54">
        <f t="shared" si="10"/>
        <v>0</v>
      </c>
      <c r="AX62" s="71">
        <v>0</v>
      </c>
    </row>
    <row r="63" spans="1:50">
      <c r="A63" s="18">
        <v>43</v>
      </c>
      <c r="B63" s="19" t="s">
        <v>156</v>
      </c>
      <c r="C63" s="20" t="s">
        <v>157</v>
      </c>
      <c r="D63" s="21">
        <v>1</v>
      </c>
      <c r="E63" s="22"/>
      <c r="F63" s="23" t="s">
        <v>145</v>
      </c>
      <c r="G63" s="24">
        <v>2.84</v>
      </c>
      <c r="H63" s="25">
        <v>100518.96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10051.9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54">
        <v>0</v>
      </c>
      <c r="AO63" s="54">
        <v>0</v>
      </c>
      <c r="AP63" s="62">
        <f t="shared" si="7"/>
        <v>0</v>
      </c>
      <c r="AQ63" s="25">
        <v>10051.9</v>
      </c>
      <c r="AR63" s="25">
        <v>110570.86</v>
      </c>
      <c r="AS63" s="54">
        <f t="shared" si="8"/>
        <v>110570.86</v>
      </c>
      <c r="AT63" s="25">
        <v>0</v>
      </c>
      <c r="AU63" s="62">
        <f t="shared" si="9"/>
        <v>1326850.32</v>
      </c>
      <c r="AV63" s="54">
        <v>100518.96</v>
      </c>
      <c r="AW63" s="54">
        <f t="shared" si="10"/>
        <v>100518.96</v>
      </c>
      <c r="AX63" s="71">
        <v>0</v>
      </c>
    </row>
    <row r="64" spans="1:50">
      <c r="A64" s="18">
        <v>44</v>
      </c>
      <c r="B64" s="19" t="s">
        <v>158</v>
      </c>
      <c r="C64" s="20" t="s">
        <v>153</v>
      </c>
      <c r="D64" s="21">
        <v>1</v>
      </c>
      <c r="E64" s="22"/>
      <c r="F64" s="23" t="s">
        <v>145</v>
      </c>
      <c r="G64" s="24">
        <v>2.84</v>
      </c>
      <c r="H64" s="25">
        <v>100518.96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21336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10051.9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54">
        <v>0</v>
      </c>
      <c r="AO64" s="54">
        <v>0</v>
      </c>
      <c r="AP64" s="62">
        <f t="shared" si="7"/>
        <v>0</v>
      </c>
      <c r="AQ64" s="25">
        <v>31387.9</v>
      </c>
      <c r="AR64" s="25">
        <v>131906.86</v>
      </c>
      <c r="AS64" s="54">
        <f t="shared" si="8"/>
        <v>131906.86</v>
      </c>
      <c r="AT64" s="25">
        <v>0</v>
      </c>
      <c r="AU64" s="62">
        <f t="shared" si="9"/>
        <v>1582882.32</v>
      </c>
      <c r="AV64" s="54">
        <v>0</v>
      </c>
      <c r="AW64" s="54">
        <f t="shared" si="10"/>
        <v>0</v>
      </c>
      <c r="AX64" s="71">
        <v>0</v>
      </c>
    </row>
    <row r="65" spans="1:50">
      <c r="A65" s="18">
        <v>45</v>
      </c>
      <c r="B65" s="19" t="s">
        <v>159</v>
      </c>
      <c r="C65" s="20" t="s">
        <v>160</v>
      </c>
      <c r="D65" s="21">
        <v>1</v>
      </c>
      <c r="E65" s="22"/>
      <c r="F65" s="23" t="s">
        <v>145</v>
      </c>
      <c r="G65" s="24">
        <v>2.84</v>
      </c>
      <c r="H65" s="25">
        <v>100518.96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10051.9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54">
        <v>0</v>
      </c>
      <c r="AO65" s="54">
        <v>0</v>
      </c>
      <c r="AP65" s="62">
        <f t="shared" si="7"/>
        <v>0</v>
      </c>
      <c r="AQ65" s="25">
        <v>10051.9</v>
      </c>
      <c r="AR65" s="25">
        <v>110570.86</v>
      </c>
      <c r="AS65" s="54">
        <f t="shared" si="8"/>
        <v>110570.86</v>
      </c>
      <c r="AT65" s="25">
        <v>0</v>
      </c>
      <c r="AU65" s="62">
        <f t="shared" si="9"/>
        <v>1326850.32</v>
      </c>
      <c r="AV65" s="54">
        <v>0</v>
      </c>
      <c r="AW65" s="54">
        <f t="shared" si="10"/>
        <v>0</v>
      </c>
      <c r="AX65" s="71">
        <v>0</v>
      </c>
    </row>
    <row r="66" spans="1:50">
      <c r="A66" s="18">
        <v>46</v>
      </c>
      <c r="B66" s="19" t="s">
        <v>161</v>
      </c>
      <c r="C66" s="20" t="s">
        <v>135</v>
      </c>
      <c r="D66" s="21">
        <v>1</v>
      </c>
      <c r="E66" s="22"/>
      <c r="F66" s="23" t="s">
        <v>133</v>
      </c>
      <c r="G66" s="24">
        <v>2.81</v>
      </c>
      <c r="H66" s="25">
        <v>99457.14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3539.4</v>
      </c>
      <c r="V66" s="25">
        <v>0</v>
      </c>
      <c r="W66" s="25">
        <v>0</v>
      </c>
      <c r="X66" s="25">
        <v>9945.71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54">
        <v>0</v>
      </c>
      <c r="AO66" s="54">
        <v>0</v>
      </c>
      <c r="AP66" s="62">
        <f t="shared" si="7"/>
        <v>0</v>
      </c>
      <c r="AQ66" s="25">
        <v>13485.11</v>
      </c>
      <c r="AR66" s="25">
        <v>112942.25</v>
      </c>
      <c r="AS66" s="54">
        <f t="shared" si="8"/>
        <v>112942.25</v>
      </c>
      <c r="AT66" s="25">
        <v>0</v>
      </c>
      <c r="AU66" s="62">
        <f t="shared" si="9"/>
        <v>1355307</v>
      </c>
      <c r="AV66" s="54">
        <v>0</v>
      </c>
      <c r="AW66" s="54">
        <f t="shared" si="10"/>
        <v>0</v>
      </c>
      <c r="AX66" s="71">
        <v>0</v>
      </c>
    </row>
    <row r="67" spans="1:50">
      <c r="A67" s="18">
        <v>47</v>
      </c>
      <c r="B67" s="19" t="s">
        <v>162</v>
      </c>
      <c r="C67" s="20" t="s">
        <v>135</v>
      </c>
      <c r="D67" s="21">
        <v>1</v>
      </c>
      <c r="E67" s="22"/>
      <c r="F67" s="23" t="s">
        <v>133</v>
      </c>
      <c r="G67" s="24">
        <v>2.81</v>
      </c>
      <c r="H67" s="25">
        <v>99457.14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3539.4</v>
      </c>
      <c r="V67" s="25">
        <v>0</v>
      </c>
      <c r="W67" s="25">
        <v>0</v>
      </c>
      <c r="X67" s="25">
        <v>9945.71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54">
        <v>0</v>
      </c>
      <c r="AO67" s="54">
        <v>0</v>
      </c>
      <c r="AP67" s="62">
        <f t="shared" si="7"/>
        <v>0</v>
      </c>
      <c r="AQ67" s="25">
        <v>13485.11</v>
      </c>
      <c r="AR67" s="25">
        <v>112942.25</v>
      </c>
      <c r="AS67" s="54">
        <f t="shared" si="8"/>
        <v>112942.25</v>
      </c>
      <c r="AT67" s="25">
        <v>0</v>
      </c>
      <c r="AU67" s="62">
        <f t="shared" si="9"/>
        <v>1355307</v>
      </c>
      <c r="AV67" s="54">
        <v>0</v>
      </c>
      <c r="AW67" s="54">
        <f t="shared" si="10"/>
        <v>0</v>
      </c>
      <c r="AX67" s="71">
        <v>0</v>
      </c>
    </row>
    <row r="68" spans="1:50">
      <c r="A68" s="18">
        <v>48</v>
      </c>
      <c r="B68" s="19" t="s">
        <v>163</v>
      </c>
      <c r="C68" s="20" t="s">
        <v>135</v>
      </c>
      <c r="D68" s="21">
        <v>1</v>
      </c>
      <c r="E68" s="22"/>
      <c r="F68" s="23" t="s">
        <v>133</v>
      </c>
      <c r="G68" s="24">
        <v>2.81</v>
      </c>
      <c r="H68" s="25">
        <v>99457.14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3539.4</v>
      </c>
      <c r="V68" s="25">
        <v>0</v>
      </c>
      <c r="W68" s="25">
        <v>0</v>
      </c>
      <c r="X68" s="25">
        <v>9945.71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54">
        <v>0</v>
      </c>
      <c r="AO68" s="54">
        <v>0</v>
      </c>
      <c r="AP68" s="62">
        <f t="shared" si="7"/>
        <v>0</v>
      </c>
      <c r="AQ68" s="25">
        <v>13485.11</v>
      </c>
      <c r="AR68" s="25">
        <v>112942.25</v>
      </c>
      <c r="AS68" s="54">
        <f t="shared" si="8"/>
        <v>112942.25</v>
      </c>
      <c r="AT68" s="25">
        <v>0</v>
      </c>
      <c r="AU68" s="62">
        <f t="shared" si="9"/>
        <v>1355307</v>
      </c>
      <c r="AV68" s="54">
        <v>0</v>
      </c>
      <c r="AW68" s="54">
        <f t="shared" si="10"/>
        <v>0</v>
      </c>
      <c r="AX68" s="71">
        <v>0</v>
      </c>
    </row>
    <row r="69" ht="22.5" spans="1:50">
      <c r="A69" s="18">
        <v>49</v>
      </c>
      <c r="B69" s="19" t="s">
        <v>164</v>
      </c>
      <c r="C69" s="20" t="s">
        <v>150</v>
      </c>
      <c r="D69" s="21">
        <v>1</v>
      </c>
      <c r="E69" s="22"/>
      <c r="F69" s="23" t="s">
        <v>133</v>
      </c>
      <c r="G69" s="24">
        <v>2.81</v>
      </c>
      <c r="H69" s="25">
        <v>99457.14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9945.71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54">
        <v>0</v>
      </c>
      <c r="AO69" s="54">
        <v>0</v>
      </c>
      <c r="AP69" s="62">
        <f t="shared" si="7"/>
        <v>0</v>
      </c>
      <c r="AQ69" s="25">
        <v>9945.71000000001</v>
      </c>
      <c r="AR69" s="25">
        <v>109402.85</v>
      </c>
      <c r="AS69" s="54">
        <f t="shared" si="8"/>
        <v>109402.85</v>
      </c>
      <c r="AT69" s="25">
        <v>0</v>
      </c>
      <c r="AU69" s="62">
        <f t="shared" si="9"/>
        <v>1312834.2</v>
      </c>
      <c r="AV69" s="54">
        <v>0</v>
      </c>
      <c r="AW69" s="54">
        <f t="shared" si="10"/>
        <v>0</v>
      </c>
      <c r="AX69" s="71">
        <v>0</v>
      </c>
    </row>
    <row r="70" spans="1:50">
      <c r="A70" s="26"/>
      <c r="B70" s="27" t="s">
        <v>165</v>
      </c>
      <c r="C70" s="28"/>
      <c r="D70" s="29">
        <f>SUM(D47:D69)</f>
        <v>22.5</v>
      </c>
      <c r="E70" s="28"/>
      <c r="F70" s="28"/>
      <c r="G70" s="28"/>
      <c r="H70" s="30">
        <f>SUM(H47:H69)</f>
        <v>2244156.57</v>
      </c>
      <c r="I70" s="30"/>
      <c r="J70" s="30">
        <f t="shared" ref="J70:P70" si="11">SUM(J47:J69)</f>
        <v>0</v>
      </c>
      <c r="K70" s="30">
        <f t="shared" si="11"/>
        <v>0</v>
      </c>
      <c r="L70" s="30">
        <f t="shared" si="11"/>
        <v>0</v>
      </c>
      <c r="M70" s="30">
        <f t="shared" si="11"/>
        <v>0</v>
      </c>
      <c r="N70" s="30">
        <f t="shared" si="11"/>
        <v>0</v>
      </c>
      <c r="O70" s="30">
        <f t="shared" si="11"/>
        <v>127341</v>
      </c>
      <c r="P70" s="30">
        <f t="shared" si="11"/>
        <v>0</v>
      </c>
      <c r="Q70" s="30"/>
      <c r="R70" s="30">
        <f>SUM(R47:R69)</f>
        <v>0</v>
      </c>
      <c r="S70" s="30"/>
      <c r="T70" s="30">
        <f t="shared" ref="T70:Y70" si="12">SUM(T47:T69)</f>
        <v>0</v>
      </c>
      <c r="U70" s="30">
        <f t="shared" si="12"/>
        <v>31854.6</v>
      </c>
      <c r="V70" s="30">
        <f t="shared" si="12"/>
        <v>5309.1</v>
      </c>
      <c r="W70" s="30">
        <f t="shared" si="12"/>
        <v>0</v>
      </c>
      <c r="X70" s="30">
        <f t="shared" si="12"/>
        <v>224415.62</v>
      </c>
      <c r="Y70" s="30">
        <f t="shared" si="12"/>
        <v>0</v>
      </c>
      <c r="Z70" s="30"/>
      <c r="AA70" s="30">
        <f>SUM(AA47:AA69)</f>
        <v>0</v>
      </c>
      <c r="AB70" s="30"/>
      <c r="AC70" s="30">
        <f>SUM(AC47:AC69)</f>
        <v>0</v>
      </c>
      <c r="AD70" s="30"/>
      <c r="AE70" s="30">
        <f>SUM(AE47:AE69)</f>
        <v>0</v>
      </c>
      <c r="AF70" s="30"/>
      <c r="AG70" s="30">
        <f>SUM(AG47:AG69)</f>
        <v>0</v>
      </c>
      <c r="AH70" s="30"/>
      <c r="AI70" s="30">
        <f>SUM(AI47:AI69)</f>
        <v>0</v>
      </c>
      <c r="AJ70" s="30"/>
      <c r="AK70" s="30">
        <f>SUM(AK47:AK69)</f>
        <v>0</v>
      </c>
      <c r="AL70" s="30"/>
      <c r="AM70" s="30">
        <f t="shared" ref="AM70:AX70" si="13">SUM(AM47:AM69)</f>
        <v>0</v>
      </c>
      <c r="AN70" s="30">
        <f t="shared" si="13"/>
        <v>0</v>
      </c>
      <c r="AO70" s="30">
        <f t="shared" si="13"/>
        <v>0</v>
      </c>
      <c r="AP70" s="30">
        <f t="shared" si="13"/>
        <v>0</v>
      </c>
      <c r="AQ70" s="30">
        <f t="shared" si="13"/>
        <v>388920.32</v>
      </c>
      <c r="AR70" s="30">
        <f t="shared" si="13"/>
        <v>2633076.89</v>
      </c>
      <c r="AS70" s="30">
        <f t="shared" si="13"/>
        <v>2633076.89</v>
      </c>
      <c r="AT70" s="30">
        <f t="shared" si="13"/>
        <v>0</v>
      </c>
      <c r="AU70" s="63">
        <f t="shared" si="13"/>
        <v>31596922.68</v>
      </c>
      <c r="AV70" s="30">
        <f t="shared" si="13"/>
        <v>100518.96</v>
      </c>
      <c r="AW70" s="30">
        <f t="shared" si="13"/>
        <v>100518.96</v>
      </c>
      <c r="AX70" s="72">
        <f t="shared" si="13"/>
        <v>0</v>
      </c>
    </row>
    <row r="71" ht="12" spans="1:50">
      <c r="A71" s="31"/>
      <c r="B71" s="32"/>
      <c r="C71" s="32"/>
      <c r="D71" s="32"/>
      <c r="E71" s="32"/>
      <c r="F71" s="32"/>
      <c r="G71" s="32"/>
      <c r="H71" s="33"/>
      <c r="I71" s="32"/>
      <c r="J71" s="33"/>
      <c r="K71" s="33"/>
      <c r="L71" s="33"/>
      <c r="M71" s="33"/>
      <c r="N71" s="33"/>
      <c r="O71" s="33"/>
      <c r="P71" s="33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3"/>
      <c r="AN71" s="33"/>
      <c r="AO71" s="33"/>
      <c r="AP71" s="33"/>
      <c r="AQ71" s="33"/>
      <c r="AR71" s="33"/>
      <c r="AS71" s="33"/>
      <c r="AT71" s="33"/>
      <c r="AU71" s="64"/>
      <c r="AV71" s="65"/>
      <c r="AW71" s="65"/>
      <c r="AX71" s="73"/>
    </row>
    <row r="72" ht="12" spans="1:50">
      <c r="A72" s="74"/>
      <c r="B72" s="75"/>
      <c r="C72" s="75"/>
      <c r="D72" s="76">
        <f>D45+D70</f>
        <v>47</v>
      </c>
      <c r="E72" s="75"/>
      <c r="F72" s="75"/>
      <c r="G72" s="75"/>
      <c r="H72" s="77">
        <f>H45+H70</f>
        <v>6071380.63</v>
      </c>
      <c r="I72" s="80"/>
      <c r="J72" s="77">
        <f t="shared" ref="J72:P72" si="14">J45+J70</f>
        <v>680201.88</v>
      </c>
      <c r="K72" s="77">
        <f t="shared" si="14"/>
        <v>0</v>
      </c>
      <c r="L72" s="77">
        <f t="shared" si="14"/>
        <v>0</v>
      </c>
      <c r="M72" s="77">
        <f t="shared" si="14"/>
        <v>0</v>
      </c>
      <c r="N72" s="77">
        <f t="shared" si="14"/>
        <v>0</v>
      </c>
      <c r="O72" s="77">
        <f t="shared" si="14"/>
        <v>127341</v>
      </c>
      <c r="P72" s="77">
        <f t="shared" si="14"/>
        <v>0</v>
      </c>
      <c r="Q72" s="80"/>
      <c r="R72" s="80">
        <f>R45+R70</f>
        <v>0</v>
      </c>
      <c r="S72" s="80"/>
      <c r="T72" s="80">
        <f t="shared" ref="T72:Y72" si="15">T45+T70</f>
        <v>0</v>
      </c>
      <c r="U72" s="80">
        <f t="shared" si="15"/>
        <v>31854.6</v>
      </c>
      <c r="V72" s="80">
        <f t="shared" si="15"/>
        <v>10618.2</v>
      </c>
      <c r="W72" s="80">
        <f t="shared" si="15"/>
        <v>0</v>
      </c>
      <c r="X72" s="80">
        <f t="shared" si="15"/>
        <v>682077.75</v>
      </c>
      <c r="Y72" s="80">
        <f t="shared" si="15"/>
        <v>0</v>
      </c>
      <c r="Z72" s="80"/>
      <c r="AA72" s="80">
        <f>AA45+AA70</f>
        <v>0</v>
      </c>
      <c r="AB72" s="80"/>
      <c r="AC72" s="80">
        <f>AC45+AC70</f>
        <v>0</v>
      </c>
      <c r="AD72" s="80"/>
      <c r="AE72" s="80">
        <f>AE45+AE70</f>
        <v>677131.49</v>
      </c>
      <c r="AF72" s="80"/>
      <c r="AG72" s="80">
        <f>AG45+AG70</f>
        <v>0</v>
      </c>
      <c r="AH72" s="80"/>
      <c r="AI72" s="80">
        <f>AI45+AI70</f>
        <v>0</v>
      </c>
      <c r="AJ72" s="80"/>
      <c r="AK72" s="80">
        <f>AK45+AK70</f>
        <v>0</v>
      </c>
      <c r="AL72" s="80"/>
      <c r="AM72" s="77">
        <f t="shared" ref="AM72:AX72" si="16">AM45+AM70</f>
        <v>131267.5</v>
      </c>
      <c r="AN72" s="77">
        <f t="shared" si="16"/>
        <v>0</v>
      </c>
      <c r="AO72" s="77">
        <f t="shared" si="16"/>
        <v>0</v>
      </c>
      <c r="AP72" s="77">
        <f t="shared" si="16"/>
        <v>-2.18278728425503e-11</v>
      </c>
      <c r="AQ72" s="77">
        <f t="shared" si="16"/>
        <v>1660290.54</v>
      </c>
      <c r="AR72" s="77">
        <f t="shared" si="16"/>
        <v>8411873.05</v>
      </c>
      <c r="AS72" s="77">
        <f t="shared" si="16"/>
        <v>8411873.05</v>
      </c>
      <c r="AT72" s="77">
        <f t="shared" si="16"/>
        <v>0</v>
      </c>
      <c r="AU72" s="81">
        <f t="shared" si="16"/>
        <v>100942476.6</v>
      </c>
      <c r="AV72" s="81">
        <f t="shared" si="16"/>
        <v>3569838.87</v>
      </c>
      <c r="AW72" s="81">
        <f t="shared" si="16"/>
        <v>3569838.87</v>
      </c>
      <c r="AX72" s="82">
        <f t="shared" si="16"/>
        <v>0</v>
      </c>
    </row>
    <row r="74" spans="2:3">
      <c r="B74" s="78"/>
      <c r="C74" s="79"/>
    </row>
    <row r="75" spans="2:3">
      <c r="B75" s="78" t="s">
        <v>166</v>
      </c>
      <c r="C75" s="79"/>
    </row>
    <row r="76" spans="2:3">
      <c r="B76" s="78"/>
      <c r="C76" s="79"/>
    </row>
    <row r="77" spans="2:3">
      <c r="B77" s="78" t="s">
        <v>167</v>
      </c>
      <c r="C77" s="79"/>
    </row>
    <row r="78" spans="2:3">
      <c r="B78" s="78"/>
      <c r="C78" s="79"/>
    </row>
    <row r="79" spans="2:3">
      <c r="B79" s="78" t="s">
        <v>168</v>
      </c>
      <c r="C79" s="79"/>
    </row>
    <row r="80" spans="2:3">
      <c r="B80" s="78"/>
      <c r="C80" s="79"/>
    </row>
    <row r="81" spans="2:3">
      <c r="B81" s="78" t="s">
        <v>169</v>
      </c>
      <c r="C81" s="79"/>
    </row>
    <row r="82" spans="2:3">
      <c r="B82" s="78"/>
      <c r="C82" s="79"/>
    </row>
    <row r="83" spans="2:3">
      <c r="B83" s="78" t="s">
        <v>170</v>
      </c>
      <c r="C83" s="79"/>
    </row>
    <row r="84" spans="2:3">
      <c r="B84" s="78"/>
      <c r="C84" s="79"/>
    </row>
  </sheetData>
  <mergeCells count="44">
    <mergeCell ref="Z14:AA14"/>
    <mergeCell ref="AB14:AC14"/>
    <mergeCell ref="AD14:AE14"/>
    <mergeCell ref="AF14:AG14"/>
    <mergeCell ref="AH14:AI14"/>
    <mergeCell ref="AJ14:AK14"/>
    <mergeCell ref="AL14:AM14"/>
    <mergeCell ref="K16:AP16"/>
    <mergeCell ref="Q17:R17"/>
    <mergeCell ref="S17:T17"/>
    <mergeCell ref="Z17:AA17"/>
    <mergeCell ref="AB17:AC17"/>
    <mergeCell ref="AD17:AE17"/>
    <mergeCell ref="AF17:AG17"/>
    <mergeCell ref="AH17:AI17"/>
    <mergeCell ref="AJ17:AK17"/>
    <mergeCell ref="AL17:AM17"/>
    <mergeCell ref="A16:A18"/>
    <mergeCell ref="B16:B18"/>
    <mergeCell ref="C16:C18"/>
    <mergeCell ref="D16:D18"/>
    <mergeCell ref="E16:E18"/>
    <mergeCell ref="F16:F18"/>
    <mergeCell ref="G16:G18"/>
    <mergeCell ref="H16:H18"/>
    <mergeCell ref="K17:K18"/>
    <mergeCell ref="L17:L18"/>
    <mergeCell ref="M17:M18"/>
    <mergeCell ref="N17:N18"/>
    <mergeCell ref="O17:O18"/>
    <mergeCell ref="P17:P18"/>
    <mergeCell ref="U17:U18"/>
    <mergeCell ref="V17:V18"/>
    <mergeCell ref="W17:W18"/>
    <mergeCell ref="X17:X18"/>
    <mergeCell ref="Y17:Y18"/>
    <mergeCell ref="AN17:AN18"/>
    <mergeCell ref="AO17:AO18"/>
    <mergeCell ref="AP17:AP18"/>
    <mergeCell ref="AQ16:AQ18"/>
    <mergeCell ref="AU16:AU18"/>
    <mergeCell ref="AV16:AX17"/>
    <mergeCell ref="AR16:AT17"/>
    <mergeCell ref="I16:J17"/>
  </mergeCells>
  <pageMargins left="0.196850393700787" right="0.196850393700787" top="0.393700787401575" bottom="0.393700787401575" header="0.31496062992126" footer="0.31496062992126"/>
  <pageSetup paperSize="9" scale="45" orientation="landscape"/>
  <headerFooter>
    <oddFooter>&amp;R&amp;5Документ сформирован информационной системой «Фаворит» ©. Нур-Султан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R5TS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3622ZU</dc:creator>
  <cp:lastModifiedBy>Samsung</cp:lastModifiedBy>
  <dcterms:created xsi:type="dcterms:W3CDTF">2022-09-02T09:40:00Z</dcterms:created>
  <cp:lastPrinted>2025-03-12T06:11:00Z</cp:lastPrinted>
  <dcterms:modified xsi:type="dcterms:W3CDTF">2025-03-12T12:19:44Z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43E527491EF14956BE8738C0D4148D21_12</vt:lpwstr>
  </property>
  <property fmtid="{D5CDD505-2E9C-101B-9397-08002B2CF9AE}" pid="3" name="KSOProductBuildVer">
    <vt:lpwstr>1049-12.2.0.19805</vt:lpwstr>
  </property>
</Properties>
</file>